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5480" windowHeight="7770" tabRatio="875" activeTab="4"/>
  </bookViews>
  <sheets>
    <sheet name="1-доходы-20" sheetId="38" r:id="rId1"/>
    <sheet name="2-ведом.20" sheetId="45" r:id="rId2"/>
    <sheet name="3-раздел" sheetId="46" r:id="rId3"/>
    <sheet name="4-прогр 20  " sheetId="43" r:id="rId4"/>
    <sheet name="прилож.5" sheetId="37" r:id="rId5"/>
  </sheets>
  <calcPr calcId="124519"/>
</workbook>
</file>

<file path=xl/calcChain.xml><?xml version="1.0" encoding="utf-8"?>
<calcChain xmlns="http://schemas.openxmlformats.org/spreadsheetml/2006/main">
  <c r="G160" i="46"/>
  <c r="F159"/>
  <c r="E159"/>
  <c r="G159" s="1"/>
  <c r="F158"/>
  <c r="E158"/>
  <c r="G158" s="1"/>
  <c r="F157"/>
  <c r="E157"/>
  <c r="G157" s="1"/>
  <c r="F156"/>
  <c r="E156"/>
  <c r="G156" s="1"/>
  <c r="F155"/>
  <c r="E155"/>
  <c r="G155" s="1"/>
  <c r="G154"/>
  <c r="G153"/>
  <c r="F153"/>
  <c r="E153"/>
  <c r="G152"/>
  <c r="F152"/>
  <c r="E152"/>
  <c r="G151"/>
  <c r="F151"/>
  <c r="E151"/>
  <c r="G150"/>
  <c r="F150"/>
  <c r="E150"/>
  <c r="G149"/>
  <c r="F149"/>
  <c r="E149"/>
  <c r="G148"/>
  <c r="F147"/>
  <c r="E147"/>
  <c r="G147" s="1"/>
  <c r="G146"/>
  <c r="F145"/>
  <c r="E145"/>
  <c r="G145" s="1"/>
  <c r="F144"/>
  <c r="F143"/>
  <c r="G142"/>
  <c r="G141"/>
  <c r="F141"/>
  <c r="F138" s="1"/>
  <c r="F137" s="1"/>
  <c r="F136" s="1"/>
  <c r="F135" s="1"/>
  <c r="E141"/>
  <c r="G140"/>
  <c r="F139"/>
  <c r="E139"/>
  <c r="G139" s="1"/>
  <c r="E138"/>
  <c r="E137"/>
  <c r="G137" s="1"/>
  <c r="G134"/>
  <c r="F133"/>
  <c r="E133"/>
  <c r="G133" s="1"/>
  <c r="F132"/>
  <c r="E132"/>
  <c r="G132" s="1"/>
  <c r="G131"/>
  <c r="G130"/>
  <c r="F130"/>
  <c r="E130"/>
  <c r="G129"/>
  <c r="F129"/>
  <c r="E129"/>
  <c r="G128"/>
  <c r="F128"/>
  <c r="E128"/>
  <c r="G127"/>
  <c r="F126"/>
  <c r="E126"/>
  <c r="G126" s="1"/>
  <c r="F125"/>
  <c r="E125"/>
  <c r="G125" s="1"/>
  <c r="F124"/>
  <c r="E124"/>
  <c r="G124" s="1"/>
  <c r="G123"/>
  <c r="F122"/>
  <c r="F119" s="1"/>
  <c r="F115" s="1"/>
  <c r="F114" s="1"/>
  <c r="E122"/>
  <c r="G122" s="1"/>
  <c r="G121"/>
  <c r="G120"/>
  <c r="F120"/>
  <c r="E120"/>
  <c r="G118"/>
  <c r="F117"/>
  <c r="E117"/>
  <c r="G117" s="1"/>
  <c r="F116"/>
  <c r="E116"/>
  <c r="G116" s="1"/>
  <c r="G113"/>
  <c r="F112"/>
  <c r="E112"/>
  <c r="G112" s="1"/>
  <c r="F111"/>
  <c r="E111"/>
  <c r="G111" s="1"/>
  <c r="F110"/>
  <c r="E110"/>
  <c r="G110" s="1"/>
  <c r="G109"/>
  <c r="G108"/>
  <c r="F108"/>
  <c r="E108"/>
  <c r="G107"/>
  <c r="F107"/>
  <c r="E107"/>
  <c r="G106"/>
  <c r="F106"/>
  <c r="F101" s="1"/>
  <c r="E106"/>
  <c r="G105"/>
  <c r="F104"/>
  <c r="E104"/>
  <c r="G104" s="1"/>
  <c r="F103"/>
  <c r="E103"/>
  <c r="G103" s="1"/>
  <c r="F102"/>
  <c r="E102"/>
  <c r="G102" s="1"/>
  <c r="E101"/>
  <c r="G101" s="1"/>
  <c r="G100"/>
  <c r="F99"/>
  <c r="E99"/>
  <c r="G99" s="1"/>
  <c r="F98"/>
  <c r="E98"/>
  <c r="G98" s="1"/>
  <c r="F97"/>
  <c r="E97"/>
  <c r="G97" s="1"/>
  <c r="F96"/>
  <c r="E96"/>
  <c r="G96" s="1"/>
  <c r="G94"/>
  <c r="G93"/>
  <c r="F93"/>
  <c r="E93"/>
  <c r="G92"/>
  <c r="F92"/>
  <c r="E92"/>
  <c r="G91"/>
  <c r="F91"/>
  <c r="E91"/>
  <c r="G90"/>
  <c r="F89"/>
  <c r="E89"/>
  <c r="G89" s="1"/>
  <c r="F88"/>
  <c r="E88"/>
  <c r="G88" s="1"/>
  <c r="G87"/>
  <c r="F86"/>
  <c r="E86"/>
  <c r="G86" s="1"/>
  <c r="F85"/>
  <c r="F81" s="1"/>
  <c r="F76" s="1"/>
  <c r="E85"/>
  <c r="G85" s="1"/>
  <c r="G84"/>
  <c r="G83"/>
  <c r="F83"/>
  <c r="E83"/>
  <c r="G82"/>
  <c r="F82"/>
  <c r="E82"/>
  <c r="G80"/>
  <c r="F79"/>
  <c r="E79"/>
  <c r="G79" s="1"/>
  <c r="F78"/>
  <c r="E78"/>
  <c r="G78" s="1"/>
  <c r="F77"/>
  <c r="E77"/>
  <c r="G77" s="1"/>
  <c r="G75"/>
  <c r="F74"/>
  <c r="E74"/>
  <c r="G74" s="1"/>
  <c r="F73"/>
  <c r="F68" s="1"/>
  <c r="E73"/>
  <c r="G73" s="1"/>
  <c r="G68" s="1"/>
  <c r="G72"/>
  <c r="G71"/>
  <c r="F71"/>
  <c r="E71"/>
  <c r="G70"/>
  <c r="F70"/>
  <c r="E70"/>
  <c r="G69"/>
  <c r="F69"/>
  <c r="E69"/>
  <c r="G66"/>
  <c r="F65"/>
  <c r="E65"/>
  <c r="G65" s="1"/>
  <c r="F64"/>
  <c r="E64"/>
  <c r="G64" s="1"/>
  <c r="F63"/>
  <c r="E63"/>
  <c r="G63" s="1"/>
  <c r="G62"/>
  <c r="F61"/>
  <c r="E61"/>
  <c r="G61" s="1"/>
  <c r="F60"/>
  <c r="E60"/>
  <c r="G60" s="1"/>
  <c r="F59"/>
  <c r="E59"/>
  <c r="G59" s="1"/>
  <c r="F58"/>
  <c r="F52" s="1"/>
  <c r="G57"/>
  <c r="G56"/>
  <c r="F56"/>
  <c r="E56"/>
  <c r="G55"/>
  <c r="F55"/>
  <c r="E55"/>
  <c r="G54"/>
  <c r="F54"/>
  <c r="E54"/>
  <c r="G53"/>
  <c r="F53"/>
  <c r="E53"/>
  <c r="G51"/>
  <c r="F50"/>
  <c r="E50"/>
  <c r="G50" s="1"/>
  <c r="G49"/>
  <c r="F48"/>
  <c r="E48"/>
  <c r="G48" s="1"/>
  <c r="F47"/>
  <c r="F46"/>
  <c r="F45"/>
  <c r="F44"/>
  <c r="F43"/>
  <c r="G42"/>
  <c r="G41"/>
  <c r="F41"/>
  <c r="E41"/>
  <c r="G40"/>
  <c r="F40"/>
  <c r="E40"/>
  <c r="G39"/>
  <c r="F38"/>
  <c r="E38"/>
  <c r="G38" s="1"/>
  <c r="F37"/>
  <c r="E37"/>
  <c r="G37" s="1"/>
  <c r="G36"/>
  <c r="F35"/>
  <c r="E35"/>
  <c r="G35" s="1"/>
  <c r="F34"/>
  <c r="E34"/>
  <c r="G34" s="1"/>
  <c r="F33"/>
  <c r="F32"/>
  <c r="G31"/>
  <c r="G30"/>
  <c r="F30"/>
  <c r="E30"/>
  <c r="G29"/>
  <c r="F29"/>
  <c r="E29"/>
  <c r="G28"/>
  <c r="F28"/>
  <c r="E28"/>
  <c r="G27"/>
  <c r="F27"/>
  <c r="E27"/>
  <c r="G26"/>
  <c r="F25"/>
  <c r="E25"/>
  <c r="G25" s="1"/>
  <c r="F24"/>
  <c r="E24"/>
  <c r="G24" s="1"/>
  <c r="G23"/>
  <c r="F22"/>
  <c r="F19" s="1"/>
  <c r="F18" s="1"/>
  <c r="F17" s="1"/>
  <c r="F11" s="1"/>
  <c r="E22"/>
  <c r="G22" s="1"/>
  <c r="G21"/>
  <c r="G20"/>
  <c r="F20"/>
  <c r="E20"/>
  <c r="G16"/>
  <c r="F15"/>
  <c r="E15"/>
  <c r="G15" s="1"/>
  <c r="F14"/>
  <c r="E14"/>
  <c r="G14" s="1"/>
  <c r="F13"/>
  <c r="E13"/>
  <c r="G13" s="1"/>
  <c r="F12"/>
  <c r="E12"/>
  <c r="G12" s="1"/>
  <c r="H160" i="45"/>
  <c r="G159"/>
  <c r="H159" s="1"/>
  <c r="F159"/>
  <c r="G158"/>
  <c r="H158" s="1"/>
  <c r="F158"/>
  <c r="G157"/>
  <c r="H157" s="1"/>
  <c r="F157"/>
  <c r="G156"/>
  <c r="H156" s="1"/>
  <c r="F156"/>
  <c r="G155"/>
  <c r="H155" s="1"/>
  <c r="F155"/>
  <c r="H154"/>
  <c r="G153"/>
  <c r="F153"/>
  <c r="H153" s="1"/>
  <c r="G152"/>
  <c r="F152"/>
  <c r="H152" s="1"/>
  <c r="G151"/>
  <c r="F151"/>
  <c r="H151" s="1"/>
  <c r="G150"/>
  <c r="F150"/>
  <c r="H150" s="1"/>
  <c r="G149"/>
  <c r="F149"/>
  <c r="H149" s="1"/>
  <c r="H148"/>
  <c r="G147"/>
  <c r="F147"/>
  <c r="H147" s="1"/>
  <c r="H146"/>
  <c r="G145"/>
  <c r="H145" s="1"/>
  <c r="F145"/>
  <c r="G144"/>
  <c r="G143"/>
  <c r="H142"/>
  <c r="G141"/>
  <c r="F141"/>
  <c r="H141" s="1"/>
  <c r="H140"/>
  <c r="G139"/>
  <c r="F139"/>
  <c r="H139" s="1"/>
  <c r="G138"/>
  <c r="F138"/>
  <c r="H138" s="1"/>
  <c r="G137"/>
  <c r="F137"/>
  <c r="H137" s="1"/>
  <c r="G136"/>
  <c r="G135"/>
  <c r="H134"/>
  <c r="H133"/>
  <c r="G133"/>
  <c r="F133"/>
  <c r="H132"/>
  <c r="G132"/>
  <c r="F132"/>
  <c r="H131"/>
  <c r="G130"/>
  <c r="F130"/>
  <c r="H130" s="1"/>
  <c r="G129"/>
  <c r="F129"/>
  <c r="H129" s="1"/>
  <c r="G128"/>
  <c r="F128"/>
  <c r="H128" s="1"/>
  <c r="H127"/>
  <c r="G126"/>
  <c r="F126"/>
  <c r="H126" s="1"/>
  <c r="G125"/>
  <c r="F125"/>
  <c r="H125" s="1"/>
  <c r="G124"/>
  <c r="F124"/>
  <c r="H124" s="1"/>
  <c r="H123"/>
  <c r="G122"/>
  <c r="H122" s="1"/>
  <c r="F122"/>
  <c r="H121"/>
  <c r="G120"/>
  <c r="F120"/>
  <c r="H120" s="1"/>
  <c r="F119"/>
  <c r="H118"/>
  <c r="G117"/>
  <c r="F117"/>
  <c r="H117" s="1"/>
  <c r="G116"/>
  <c r="F116"/>
  <c r="H116" s="1"/>
  <c r="F115"/>
  <c r="F114"/>
  <c r="H113"/>
  <c r="G112"/>
  <c r="H112" s="1"/>
  <c r="F112"/>
  <c r="G111"/>
  <c r="H111" s="1"/>
  <c r="F111"/>
  <c r="G110"/>
  <c r="H110" s="1"/>
  <c r="F110"/>
  <c r="H109"/>
  <c r="H108"/>
  <c r="G108"/>
  <c r="F108"/>
  <c r="H107"/>
  <c r="G107"/>
  <c r="F107"/>
  <c r="H106"/>
  <c r="G106"/>
  <c r="F106"/>
  <c r="H105"/>
  <c r="G104"/>
  <c r="F104"/>
  <c r="H104" s="1"/>
  <c r="G103"/>
  <c r="F103"/>
  <c r="H103" s="1"/>
  <c r="G102"/>
  <c r="F102"/>
  <c r="H102" s="1"/>
  <c r="G101"/>
  <c r="F101"/>
  <c r="H101" s="1"/>
  <c r="H100"/>
  <c r="G99"/>
  <c r="H99" s="1"/>
  <c r="F99"/>
  <c r="G98"/>
  <c r="H98" s="1"/>
  <c r="F98"/>
  <c r="G97"/>
  <c r="H97" s="1"/>
  <c r="F97"/>
  <c r="H96"/>
  <c r="G96"/>
  <c r="F96"/>
  <c r="H94"/>
  <c r="G93"/>
  <c r="F93"/>
  <c r="H93" s="1"/>
  <c r="G92"/>
  <c r="F92"/>
  <c r="H92" s="1"/>
  <c r="G91"/>
  <c r="F91"/>
  <c r="H91" s="1"/>
  <c r="H90"/>
  <c r="G89"/>
  <c r="F89"/>
  <c r="H89" s="1"/>
  <c r="G88"/>
  <c r="F88"/>
  <c r="H88" s="1"/>
  <c r="H87"/>
  <c r="H86"/>
  <c r="G86"/>
  <c r="F86"/>
  <c r="H85"/>
  <c r="G85"/>
  <c r="G81" s="1"/>
  <c r="G76" s="1"/>
  <c r="F85"/>
  <c r="H84"/>
  <c r="G83"/>
  <c r="F83"/>
  <c r="H83" s="1"/>
  <c r="G82"/>
  <c r="F82"/>
  <c r="H82" s="1"/>
  <c r="F81"/>
  <c r="H80"/>
  <c r="G79"/>
  <c r="F79"/>
  <c r="H79" s="1"/>
  <c r="G78"/>
  <c r="F78"/>
  <c r="H78" s="1"/>
  <c r="G77"/>
  <c r="F77"/>
  <c r="H77" s="1"/>
  <c r="F76"/>
  <c r="H76" s="1"/>
  <c r="H75"/>
  <c r="H74"/>
  <c r="G74"/>
  <c r="F74"/>
  <c r="H73"/>
  <c r="G73"/>
  <c r="G68" s="1"/>
  <c r="G67" s="1"/>
  <c r="F73"/>
  <c r="H72"/>
  <c r="G71"/>
  <c r="F71"/>
  <c r="H71" s="1"/>
  <c r="G70"/>
  <c r="F70"/>
  <c r="H70" s="1"/>
  <c r="G69"/>
  <c r="F69"/>
  <c r="H69" s="1"/>
  <c r="H68" s="1"/>
  <c r="F68"/>
  <c r="F67"/>
  <c r="H66"/>
  <c r="G65"/>
  <c r="F65"/>
  <c r="H65" s="1"/>
  <c r="G64"/>
  <c r="F64"/>
  <c r="H64" s="1"/>
  <c r="G63"/>
  <c r="G58" s="1"/>
  <c r="G52" s="1"/>
  <c r="F63"/>
  <c r="H63" s="1"/>
  <c r="H62"/>
  <c r="H61"/>
  <c r="G61"/>
  <c r="F61"/>
  <c r="H60"/>
  <c r="G60"/>
  <c r="F60"/>
  <c r="H59"/>
  <c r="G59"/>
  <c r="F59"/>
  <c r="H57"/>
  <c r="G56"/>
  <c r="F56"/>
  <c r="H56" s="1"/>
  <c r="G55"/>
  <c r="F55"/>
  <c r="H55" s="1"/>
  <c r="G54"/>
  <c r="F54"/>
  <c r="H54" s="1"/>
  <c r="G53"/>
  <c r="F53"/>
  <c r="H53" s="1"/>
  <c r="H51"/>
  <c r="G50"/>
  <c r="G47" s="1"/>
  <c r="G46" s="1"/>
  <c r="G45" s="1"/>
  <c r="G44" s="1"/>
  <c r="G43" s="1"/>
  <c r="F50"/>
  <c r="H50" s="1"/>
  <c r="H49"/>
  <c r="H48"/>
  <c r="G48"/>
  <c r="F48"/>
  <c r="H42"/>
  <c r="G41"/>
  <c r="F41"/>
  <c r="H41" s="1"/>
  <c r="H40" s="1"/>
  <c r="G40"/>
  <c r="H39"/>
  <c r="G38"/>
  <c r="F38"/>
  <c r="H38" s="1"/>
  <c r="G37"/>
  <c r="G33" s="1"/>
  <c r="G32" s="1"/>
  <c r="F37"/>
  <c r="H37" s="1"/>
  <c r="H36"/>
  <c r="H35"/>
  <c r="G35"/>
  <c r="F35"/>
  <c r="H34"/>
  <c r="H33" s="1"/>
  <c r="H32" s="1"/>
  <c r="G34"/>
  <c r="F34"/>
  <c r="H31"/>
  <c r="G30"/>
  <c r="F30"/>
  <c r="H30" s="1"/>
  <c r="G29"/>
  <c r="F29"/>
  <c r="H29" s="1"/>
  <c r="G28"/>
  <c r="F28"/>
  <c r="H28" s="1"/>
  <c r="G27"/>
  <c r="H26"/>
  <c r="G25"/>
  <c r="F25"/>
  <c r="H25" s="1"/>
  <c r="G24"/>
  <c r="F24"/>
  <c r="H24" s="1"/>
  <c r="H23"/>
  <c r="H22"/>
  <c r="G22"/>
  <c r="G19" s="1"/>
  <c r="G18" s="1"/>
  <c r="G17" s="1"/>
  <c r="G11" s="1"/>
  <c r="F22"/>
  <c r="H21"/>
  <c r="G20"/>
  <c r="F20"/>
  <c r="H20" s="1"/>
  <c r="F19"/>
  <c r="F18"/>
  <c r="H18" s="1"/>
  <c r="F17"/>
  <c r="H16"/>
  <c r="G15"/>
  <c r="F15"/>
  <c r="H15" s="1"/>
  <c r="G14"/>
  <c r="F14"/>
  <c r="H14" s="1"/>
  <c r="G13"/>
  <c r="F13"/>
  <c r="H13" s="1"/>
  <c r="G12"/>
  <c r="F12"/>
  <c r="H12" s="1"/>
  <c r="F9" i="37"/>
  <c r="E9"/>
  <c r="F14"/>
  <c r="J57" i="38"/>
  <c r="I57"/>
  <c r="J62"/>
  <c r="G33" i="46" l="1"/>
  <c r="G32" s="1"/>
  <c r="F95"/>
  <c r="G138"/>
  <c r="F10"/>
  <c r="F161" s="1"/>
  <c r="F67"/>
  <c r="E33"/>
  <c r="E32" s="1"/>
  <c r="E47"/>
  <c r="E58"/>
  <c r="E144"/>
  <c r="E19"/>
  <c r="E68"/>
  <c r="E81"/>
  <c r="E119"/>
  <c r="H67" i="45"/>
  <c r="H19"/>
  <c r="H119"/>
  <c r="H114"/>
  <c r="H17"/>
  <c r="H81"/>
  <c r="F27"/>
  <c r="H27" s="1"/>
  <c r="F40"/>
  <c r="F11"/>
  <c r="F33"/>
  <c r="F32" s="1"/>
  <c r="F47"/>
  <c r="F58"/>
  <c r="F95"/>
  <c r="H95" s="1"/>
  <c r="G119"/>
  <c r="G115" s="1"/>
  <c r="G114" s="1"/>
  <c r="G95" s="1"/>
  <c r="G10" s="1"/>
  <c r="G161" s="1"/>
  <c r="F144"/>
  <c r="D9" i="37"/>
  <c r="F13"/>
  <c r="F11"/>
  <c r="D132" i="43"/>
  <c r="F111"/>
  <c r="E110"/>
  <c r="D110"/>
  <c r="D109" s="1"/>
  <c r="E109"/>
  <c r="F104"/>
  <c r="E103"/>
  <c r="E102" s="1"/>
  <c r="D103"/>
  <c r="D102" s="1"/>
  <c r="F102" s="1"/>
  <c r="I56" i="38"/>
  <c r="H57"/>
  <c r="J61"/>
  <c r="F12" i="37"/>
  <c r="F10"/>
  <c r="F13" i="43"/>
  <c r="E12"/>
  <c r="F12" s="1"/>
  <c r="D12"/>
  <c r="D11"/>
  <c r="F30"/>
  <c r="F50"/>
  <c r="F131"/>
  <c r="F130" s="1"/>
  <c r="F129"/>
  <c r="F124"/>
  <c r="F121"/>
  <c r="F120" s="1"/>
  <c r="F119" s="1"/>
  <c r="F118"/>
  <c r="F114"/>
  <c r="F113" s="1"/>
  <c r="F112" s="1"/>
  <c r="F108"/>
  <c r="F107" s="1"/>
  <c r="F106" s="1"/>
  <c r="F105" s="1"/>
  <c r="F101"/>
  <c r="F97"/>
  <c r="F96" s="1"/>
  <c r="F95" s="1"/>
  <c r="F94" s="1"/>
  <c r="F93"/>
  <c r="F92" s="1"/>
  <c r="F91" s="1"/>
  <c r="F90" s="1"/>
  <c r="F89"/>
  <c r="F85"/>
  <c r="F82"/>
  <c r="F81" s="1"/>
  <c r="F80" s="1"/>
  <c r="F79"/>
  <c r="F78" s="1"/>
  <c r="F77" s="1"/>
  <c r="F75"/>
  <c r="F73"/>
  <c r="F72" s="1"/>
  <c r="F71" s="1"/>
  <c r="F70" s="1"/>
  <c r="F69"/>
  <c r="F67"/>
  <c r="F66" s="1"/>
  <c r="F64"/>
  <c r="F63" s="1"/>
  <c r="F62" s="1"/>
  <c r="F60"/>
  <c r="F56"/>
  <c r="F52"/>
  <c r="F51" s="1"/>
  <c r="F46"/>
  <c r="F42"/>
  <c r="F38"/>
  <c r="F37" s="1"/>
  <c r="F36" s="1"/>
  <c r="F35" s="1"/>
  <c r="F34"/>
  <c r="F33" s="1"/>
  <c r="F32" s="1"/>
  <c r="F31" s="1"/>
  <c r="F27"/>
  <c r="F24"/>
  <c r="F21"/>
  <c r="F18"/>
  <c r="F17" s="1"/>
  <c r="F16"/>
  <c r="F15" s="1"/>
  <c r="E130"/>
  <c r="F128"/>
  <c r="E128"/>
  <c r="F123"/>
  <c r="F122" s="1"/>
  <c r="E123"/>
  <c r="E122" s="1"/>
  <c r="E120"/>
  <c r="E119" s="1"/>
  <c r="F117"/>
  <c r="F116" s="1"/>
  <c r="E117"/>
  <c r="E116" s="1"/>
  <c r="E113"/>
  <c r="E112" s="1"/>
  <c r="E107"/>
  <c r="E106" s="1"/>
  <c r="E105" s="1"/>
  <c r="F100"/>
  <c r="F99" s="1"/>
  <c r="F98" s="1"/>
  <c r="E100"/>
  <c r="E99" s="1"/>
  <c r="E98" s="1"/>
  <c r="E96"/>
  <c r="E95" s="1"/>
  <c r="E94" s="1"/>
  <c r="E92"/>
  <c r="E91" s="1"/>
  <c r="E90" s="1"/>
  <c r="F88"/>
  <c r="F87" s="1"/>
  <c r="F86" s="1"/>
  <c r="E88"/>
  <c r="E87" s="1"/>
  <c r="E86" s="1"/>
  <c r="F84"/>
  <c r="F83" s="1"/>
  <c r="E84"/>
  <c r="E83" s="1"/>
  <c r="E81"/>
  <c r="E80" s="1"/>
  <c r="E78"/>
  <c r="E77" s="1"/>
  <c r="F74"/>
  <c r="E74"/>
  <c r="E72"/>
  <c r="F68"/>
  <c r="E68"/>
  <c r="E66"/>
  <c r="E65" s="1"/>
  <c r="E63"/>
  <c r="E62" s="1"/>
  <c r="F59"/>
  <c r="F58" s="1"/>
  <c r="F57" s="1"/>
  <c r="E59"/>
  <c r="E58" s="1"/>
  <c r="E57" s="1"/>
  <c r="F55"/>
  <c r="F54" s="1"/>
  <c r="F53" s="1"/>
  <c r="E55"/>
  <c r="E54" s="1"/>
  <c r="E53" s="1"/>
  <c r="E51"/>
  <c r="F49"/>
  <c r="E49"/>
  <c r="E48" s="1"/>
  <c r="E47" s="1"/>
  <c r="F45"/>
  <c r="F44" s="1"/>
  <c r="F43" s="1"/>
  <c r="E45"/>
  <c r="E44" s="1"/>
  <c r="E43" s="1"/>
  <c r="F41"/>
  <c r="F40" s="1"/>
  <c r="F39" s="1"/>
  <c r="E41"/>
  <c r="E40" s="1"/>
  <c r="E39" s="1"/>
  <c r="E37"/>
  <c r="E36" s="1"/>
  <c r="E35" s="1"/>
  <c r="E33"/>
  <c r="E32" s="1"/>
  <c r="E31" s="1"/>
  <c r="F29"/>
  <c r="F28" s="1"/>
  <c r="E29"/>
  <c r="E28"/>
  <c r="F26"/>
  <c r="F25" s="1"/>
  <c r="E26"/>
  <c r="E25" s="1"/>
  <c r="F23"/>
  <c r="F22" s="1"/>
  <c r="E23"/>
  <c r="E22" s="1"/>
  <c r="F20"/>
  <c r="F19" s="1"/>
  <c r="E20"/>
  <c r="E19" s="1"/>
  <c r="E17"/>
  <c r="E14" s="1"/>
  <c r="E15"/>
  <c r="D130"/>
  <c r="D128"/>
  <c r="D127" s="1"/>
  <c r="D126" s="1"/>
  <c r="D125" s="1"/>
  <c r="D123"/>
  <c r="D122" s="1"/>
  <c r="D120"/>
  <c r="D119" s="1"/>
  <c r="D117"/>
  <c r="D116" s="1"/>
  <c r="D113"/>
  <c r="D112" s="1"/>
  <c r="D107"/>
  <c r="D106"/>
  <c r="D105" s="1"/>
  <c r="D100"/>
  <c r="D99"/>
  <c r="D98" s="1"/>
  <c r="D96"/>
  <c r="D95" s="1"/>
  <c r="D94" s="1"/>
  <c r="D92"/>
  <c r="D91"/>
  <c r="D90" s="1"/>
  <c r="D88"/>
  <c r="D87"/>
  <c r="D86" s="1"/>
  <c r="D84"/>
  <c r="D83" s="1"/>
  <c r="D81"/>
  <c r="D80" s="1"/>
  <c r="D78"/>
  <c r="D77" s="1"/>
  <c r="D74"/>
  <c r="D72"/>
  <c r="D71" s="1"/>
  <c r="D70" s="1"/>
  <c r="D68"/>
  <c r="D65" s="1"/>
  <c r="D66"/>
  <c r="D63"/>
  <c r="D62" s="1"/>
  <c r="D59"/>
  <c r="D58" s="1"/>
  <c r="D57" s="1"/>
  <c r="D55"/>
  <c r="D54" s="1"/>
  <c r="D53" s="1"/>
  <c r="D51"/>
  <c r="D49"/>
  <c r="D45"/>
  <c r="D44" s="1"/>
  <c r="D43" s="1"/>
  <c r="D41"/>
  <c r="D40"/>
  <c r="D39" s="1"/>
  <c r="D37"/>
  <c r="D36"/>
  <c r="D35" s="1"/>
  <c r="D33"/>
  <c r="D32" s="1"/>
  <c r="D31" s="1"/>
  <c r="D29"/>
  <c r="D28" s="1"/>
  <c r="D26"/>
  <c r="D25" s="1"/>
  <c r="D23"/>
  <c r="D22" s="1"/>
  <c r="D20"/>
  <c r="D19" s="1"/>
  <c r="D17"/>
  <c r="D15"/>
  <c r="J12" i="38"/>
  <c r="J11" s="1"/>
  <c r="J15"/>
  <c r="J20"/>
  <c r="J19" s="1"/>
  <c r="J25"/>
  <c r="J28"/>
  <c r="J27" s="1"/>
  <c r="J24" s="1"/>
  <c r="J30"/>
  <c r="J34"/>
  <c r="J36"/>
  <c r="J38"/>
  <c r="J41"/>
  <c r="J40" s="1"/>
  <c r="J44"/>
  <c r="J47"/>
  <c r="J50"/>
  <c r="J49" s="1"/>
  <c r="J46" s="1"/>
  <c r="J43" s="1"/>
  <c r="J53"/>
  <c r="J52" s="1"/>
  <c r="J51" s="1"/>
  <c r="J55"/>
  <c r="J54" s="1"/>
  <c r="J58"/>
  <c r="J59"/>
  <c r="J60"/>
  <c r="I54"/>
  <c r="I52"/>
  <c r="I51" s="1"/>
  <c r="I49"/>
  <c r="I47"/>
  <c r="I46" s="1"/>
  <c r="I44"/>
  <c r="I41"/>
  <c r="I40" s="1"/>
  <c r="I38"/>
  <c r="I36"/>
  <c r="I34"/>
  <c r="I30"/>
  <c r="I28"/>
  <c r="I25"/>
  <c r="I20"/>
  <c r="I19" s="1"/>
  <c r="I15"/>
  <c r="I12"/>
  <c r="I11" s="1"/>
  <c r="H56"/>
  <c r="H54"/>
  <c r="H52"/>
  <c r="H51" s="1"/>
  <c r="H49"/>
  <c r="H47"/>
  <c r="H46" s="1"/>
  <c r="H44"/>
  <c r="H41"/>
  <c r="H40" s="1"/>
  <c r="H38"/>
  <c r="H36"/>
  <c r="H33" s="1"/>
  <c r="H32" s="1"/>
  <c r="H34"/>
  <c r="H30"/>
  <c r="H28"/>
  <c r="H25"/>
  <c r="H20"/>
  <c r="H19" s="1"/>
  <c r="H15"/>
  <c r="H12"/>
  <c r="H11" s="1"/>
  <c r="G81" i="46" l="1"/>
  <c r="E76"/>
  <c r="G76" s="1"/>
  <c r="G144"/>
  <c r="E143"/>
  <c r="G47"/>
  <c r="E46"/>
  <c r="G119"/>
  <c r="E115"/>
  <c r="G19"/>
  <c r="E18"/>
  <c r="G58"/>
  <c r="E52"/>
  <c r="G52" s="1"/>
  <c r="E67"/>
  <c r="G67" s="1"/>
  <c r="H47" i="45"/>
  <c r="F46"/>
  <c r="H115"/>
  <c r="H144"/>
  <c r="F143"/>
  <c r="H58"/>
  <c r="F52"/>
  <c r="H52" s="1"/>
  <c r="H11"/>
  <c r="J10" i="38"/>
  <c r="J33"/>
  <c r="J32" s="1"/>
  <c r="F110" i="43"/>
  <c r="F109" s="1"/>
  <c r="F103"/>
  <c r="D48"/>
  <c r="D47" s="1"/>
  <c r="D14"/>
  <c r="D10" s="1"/>
  <c r="D61"/>
  <c r="E71"/>
  <c r="E70" s="1"/>
  <c r="E11"/>
  <c r="F11" s="1"/>
  <c r="F48"/>
  <c r="F47" s="1"/>
  <c r="F127"/>
  <c r="F126" s="1"/>
  <c r="F125" s="1"/>
  <c r="F115"/>
  <c r="F76"/>
  <c r="F65"/>
  <c r="F61" s="1"/>
  <c r="F132" s="1"/>
  <c r="F14"/>
  <c r="E127"/>
  <c r="E126" s="1"/>
  <c r="E125" s="1"/>
  <c r="E115"/>
  <c r="E76"/>
  <c r="E61"/>
  <c r="E132" s="1"/>
  <c r="D76"/>
  <c r="D115"/>
  <c r="J56" i="38"/>
  <c r="J63" s="1"/>
  <c r="I43"/>
  <c r="I33"/>
  <c r="I32" s="1"/>
  <c r="I27"/>
  <c r="I24" s="1"/>
  <c r="H27"/>
  <c r="H24" s="1"/>
  <c r="H10" s="1"/>
  <c r="H63" s="1"/>
  <c r="H43"/>
  <c r="G18" i="46" l="1"/>
  <c r="E17"/>
  <c r="E136"/>
  <c r="G143"/>
  <c r="E114"/>
  <c r="G115"/>
  <c r="G46"/>
  <c r="E45"/>
  <c r="F136" i="45"/>
  <c r="H143"/>
  <c r="F45"/>
  <c r="H46"/>
  <c r="E10" i="43"/>
  <c r="F10"/>
  <c r="I10" i="38"/>
  <c r="I63" s="1"/>
  <c r="G45" i="46" l="1"/>
  <c r="E44"/>
  <c r="G114"/>
  <c r="E95"/>
  <c r="G95" s="1"/>
  <c r="G17"/>
  <c r="E11"/>
  <c r="E135"/>
  <c r="G135" s="1"/>
  <c r="G136"/>
  <c r="F135" i="45"/>
  <c r="H135" s="1"/>
  <c r="H136"/>
  <c r="F44"/>
  <c r="H45"/>
  <c r="G44" i="46" l="1"/>
  <c r="E43"/>
  <c r="G43" s="1"/>
  <c r="E10"/>
  <c r="G11"/>
  <c r="F43" i="45"/>
  <c r="H44"/>
  <c r="E161" i="46" l="1"/>
  <c r="G161" s="1"/>
  <c r="G10"/>
  <c r="H43" i="45"/>
  <c r="F10"/>
  <c r="F161" l="1"/>
  <c r="H161" s="1"/>
  <c r="H10"/>
</calcChain>
</file>

<file path=xl/sharedStrings.xml><?xml version="1.0" encoding="utf-8"?>
<sst xmlns="http://schemas.openxmlformats.org/spreadsheetml/2006/main" count="1891" uniqueCount="335">
  <si>
    <t>0000</t>
  </si>
  <si>
    <t>02</t>
  </si>
  <si>
    <t>2</t>
  </si>
  <si>
    <t>00</t>
  </si>
  <si>
    <t>Дотации бюджетам субъектов Российской Федерации и муниципальных образований</t>
  </si>
  <si>
    <t>01000</t>
  </si>
  <si>
    <t>БЕЗВОЗМЕЗДНЫЕ ПОСТУПЛЕНИЯ ОТ ДРУГИХ БЮДЖЕТОВ БЮДЖЕТНОЙ СИСТЕМЫ РОССИЙСКОЙ ФЕДЕРАЦИИ</t>
  </si>
  <si>
    <t>000</t>
  </si>
  <si>
    <t>00000</t>
  </si>
  <si>
    <t>БЕЗВОЗМЕЗДНЫЕ ПОСТУПЛЕНИЯ</t>
  </si>
  <si>
    <t>140</t>
  </si>
  <si>
    <t>16</t>
  </si>
  <si>
    <t>1</t>
  </si>
  <si>
    <t>Штрафы. санкции, возмещение ущерба</t>
  </si>
  <si>
    <t>90000</t>
  </si>
  <si>
    <t>ШТРАФЫ, САНКЦИИ, ВОЗМЕЩЕНИЕ УЩЕРБА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</si>
  <si>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</si>
  <si>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430</t>
  </si>
  <si>
    <t>06025</t>
  </si>
  <si>
    <t>14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</si>
  <si>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</si>
  <si>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06020</t>
  </si>
  <si>
    <t>06000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</si>
  <si>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</si>
  <si>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410</t>
  </si>
  <si>
    <t>02053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</si>
  <si>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</si>
  <si>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02000</t>
  </si>
  <si>
    <t>ДОХОДЫ ОТ ПРОДАЖИ МАТЕРИАЛЬНЫХ И НЕМАТЕРИАЛЬНЫХ АКТИВОВ</t>
  </si>
  <si>
    <t>Прочие доходы от оказания платных услуг (работ) получателями средств бюджетов поселений</t>
  </si>
  <si>
    <t>130</t>
  </si>
  <si>
    <t>01995</t>
  </si>
  <si>
    <t>13</t>
  </si>
  <si>
    <t>Доходы от оказания платных услуг (работ)</t>
  </si>
  <si>
    <t>ДОХОДЫ ОТ ОКАЗАНИЯ ПЛАТНЫХ УСЛУГ (РАБОТ) И КОМПЕНСАЦИИ ЗАТРАТ ГОСУДАРСТВА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</si>
  <si>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</si>
  <si>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120</t>
  </si>
  <si>
    <t>05035</t>
  </si>
  <si>
    <t>11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</si>
  <si>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</si>
  <si>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05030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</si>
  <si>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</si>
  <si>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05025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</si>
  <si>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</si>
  <si>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05020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</si>
  <si>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</si>
  <si>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05013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</si>
  <si>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</si>
  <si>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>05010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</si>
  <si>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</si>
  <si>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05000</t>
  </si>
  <si>
    <t>ДОХОДЫ ОТ ИСПОЛЬЗОВАНИЯ ИМУЩЕСТВА, НАХОДЯЩЕГОСЯ В ГОСУДАРСТВЕННОЙ И МУНИЦИПАЛЬНОЙ СОБСТВЕННОСТИ</t>
  </si>
  <si>
    <t>110</t>
  </si>
  <si>
    <t>06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</si>
  <si>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</si>
  <si>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06013</t>
  </si>
  <si>
    <t xml:space="preserve">Земельный налог, взимаемый по ставкам, установленным в соответствии с подпунктом 1 пункта 1 статьи 394 Налогового кодекса Российской Федерации
</t>
  </si>
  <si>
    <t>06010</t>
  </si>
  <si>
    <t>Земельный налог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</si>
  <si>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</si>
  <si>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01030</t>
  </si>
  <si>
    <t>Налог на имущество физических лиц</t>
  </si>
  <si>
    <t>НАЛОГИ НА ИМУЩЕСТВО</t>
  </si>
  <si>
    <t>Минимальный налог, зачисляемый в бюджеты субъектов РФ</t>
  </si>
  <si>
    <t>01</t>
  </si>
  <si>
    <t>01050</t>
  </si>
  <si>
    <t>05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</si>
  <si>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</si>
  <si>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01021</t>
  </si>
  <si>
    <t>Налог, взимаемый с налогоплательщиков, выбравших в качестве объекта налогообложения доходы</t>
  </si>
  <si>
    <t>01011</t>
  </si>
  <si>
    <t>Налог, взимаемый в связи с применением упрощенной системы налогообложения</t>
  </si>
  <si>
    <t>НАЛОГИ НА СОВОКУПНЫЙ ДОХОД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</si>
  <si>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РФ</t>
  </si>
  <si>
    <t>02020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</si>
  <si>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РФ</t>
  </si>
  <si>
    <t>02010</t>
  </si>
  <si>
    <t>Налог на доходы физических лиц</t>
  </si>
  <si>
    <t>НАЛОГИ НА ПРИБЫЛЬ, ДОХОДЫ</t>
  </si>
  <si>
    <t>НАЛОГОВЫЕ И НЕНАЛОГОВЫЕ ДОХОДЫ</t>
  </si>
  <si>
    <t xml:space="preserve">Наименование  </t>
  </si>
  <si>
    <t>Код</t>
  </si>
  <si>
    <t>(в рублях)</t>
  </si>
  <si>
    <t xml:space="preserve">городского поселения «Поселок Воротынск»  </t>
  </si>
  <si>
    <t>к решению Собрания представителей</t>
  </si>
  <si>
    <t>03</t>
  </si>
  <si>
    <t>НАЛОГИ НА ТОВАРЫ (РАБОТЫ, УСЛУГИ), РЕАЛИЗУЕМЫЕ НА ТЕРРИТОРИИ РОССИЙСКОЙ ФЕДЕРАЦИИ</t>
  </si>
  <si>
    <t>02230</t>
  </si>
  <si>
    <t>02240</t>
  </si>
  <si>
    <t>02250</t>
  </si>
  <si>
    <t>Доходы от уплаты акцизов на дизельное топливо, зачисляемые в консолидированные бюджеты субъектов РФ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</si>
  <si>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РФ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</si>
  <si>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РФ</t>
  </si>
  <si>
    <t>Приложение № 1</t>
  </si>
  <si>
    <t>Земельный налог с организаций, обладающих земельным участком, расположенным в границах городских поселений</t>
  </si>
  <si>
    <t>06033</t>
  </si>
  <si>
    <t>06043</t>
  </si>
  <si>
    <t>Земельный налог с физических лиц, обладающих земельным участком, расположенным в границах городских поселений</t>
  </si>
  <si>
    <t xml:space="preserve">Доходы от продажи земельных участков, находящихся в государственной и муниципальной собственности 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</si>
  <si>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</si>
  <si>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</si>
  <si>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17</t>
  </si>
  <si>
    <t xml:space="preserve">ПРОЧИЕ НЕНАЛОГОВЫЕ ДОХОДЫ
</t>
  </si>
  <si>
    <t xml:space="preserve">Прочие неналоговые доходы бюджетов городских поселений
</t>
  </si>
  <si>
    <t>05050</t>
  </si>
  <si>
    <t>180</t>
  </si>
  <si>
    <t>Наименование</t>
  </si>
  <si>
    <t>Целевая статья</t>
  </si>
  <si>
    <t>Группы и подгруппы видов расходов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</si>
  <si>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</si>
  <si>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</si>
  <si>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</si>
  <si>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</si>
  <si>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</si>
  <si>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</si>
  <si>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</si>
  <si>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</si>
  <si>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Глава местной администрации</t>
  </si>
  <si>
    <t>800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</si>
  <si>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</si>
  <si>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</si>
  <si>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</si>
  <si>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Уплата налогов, сборов и иных платежей</t>
  </si>
  <si>
    <t>850</t>
  </si>
  <si>
    <t>Уплата иных платежей</t>
  </si>
  <si>
    <t>853</t>
  </si>
  <si>
    <t>Предоставление субсидий бюджетным, автономным и иным некоммерческим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</si>
  <si>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</si>
  <si>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</si>
  <si>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600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</si>
  <si>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</si>
  <si>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Оказание мер социальной поддержки отдельных категорий граждан</t>
  </si>
  <si>
    <t>Межбюджетные трансферты</t>
  </si>
  <si>
    <t>500</t>
  </si>
  <si>
    <t>Иные межбюджетные трансферты</t>
  </si>
  <si>
    <t>540</t>
  </si>
  <si>
    <t>Непрограммные расходы федеральных органов исполнительной власти</t>
  </si>
  <si>
    <t xml:space="preserve">Непрограммные расходы </t>
  </si>
  <si>
    <t>Осуществление первичного воинского учета на территориях, где отсутствуют военные комиссариаты</t>
  </si>
  <si>
    <t>ВСЕГО РАСХОДОВ</t>
  </si>
  <si>
    <t>Х</t>
  </si>
  <si>
    <t>003</t>
  </si>
  <si>
    <t>КГРБС</t>
  </si>
  <si>
    <t>Раздел, подраздел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</si>
  <si>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</si>
  <si>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</si>
  <si>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 государственной власти субъектов Российской Федерации, местных администраций</t>
  </si>
  <si>
    <t>0104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</si>
  <si>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</si>
  <si>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</si>
  <si>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</si>
  <si>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</si>
  <si>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</si>
  <si>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</si>
  <si>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</si>
  <si>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</si>
  <si>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</si>
  <si>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</si>
  <si>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</si>
  <si>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</si>
  <si>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</si>
  <si>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</si>
  <si>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</si>
  <si>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</si>
  <si>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</si>
  <si>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</si>
  <si>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</si>
  <si>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</si>
  <si>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</si>
  <si>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</si>
  <si>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Культура и кинематография</t>
  </si>
  <si>
    <t>0800</t>
  </si>
  <si>
    <t>Культура</t>
  </si>
  <si>
    <t>0801</t>
  </si>
  <si>
    <t>611</t>
  </si>
  <si>
    <t xml:space="preserve"> </t>
  </si>
  <si>
    <t>Социальная политика</t>
  </si>
  <si>
    <t>1000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</si>
  <si>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</si>
  <si>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</si>
  <si>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</si>
  <si>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</si>
  <si>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</si>
  <si>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</si>
  <si>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Сумма</t>
  </si>
  <si>
    <t>01 0 00 00000</t>
  </si>
  <si>
    <t>01 0 00 07400</t>
  </si>
  <si>
    <t>01 0 00 07450</t>
  </si>
  <si>
    <t>01 0 00 07600</t>
  </si>
  <si>
    <t>99 0 00 00000</t>
  </si>
  <si>
    <t>99 9 00 00000</t>
  </si>
  <si>
    <t>99 9 00 51180</t>
  </si>
  <si>
    <t>03 0 00 00000</t>
  </si>
  <si>
    <t>Капитальный ремонт многоквартирных жилых домов</t>
  </si>
  <si>
    <t>07 0 00 00000</t>
  </si>
  <si>
    <t>Основное мероприятие "Уличное освещение"</t>
  </si>
  <si>
    <t>Основное мероприятие "Прочие работы по благоустройству"</t>
  </si>
  <si>
    <t>11 0 00 00000</t>
  </si>
  <si>
    <t>11 0 00 00120</t>
  </si>
  <si>
    <t>13 0 00 00000</t>
  </si>
  <si>
    <t>13 0 00 00140</t>
  </si>
  <si>
    <t>18 0 00 00000</t>
  </si>
  <si>
    <t>18 0 00 07520</t>
  </si>
  <si>
    <t>Основное мероприятие "Расходы на мероприятия в области национальной экономики"</t>
  </si>
  <si>
    <t>93 0 00 00000</t>
  </si>
  <si>
    <t>93 0 01 00140</t>
  </si>
  <si>
    <t>Основное мероприятие "Расходы на мероприятия в области национальной безопасности и правоохранительной деятельности"</t>
  </si>
  <si>
    <t>93 0 02 00150</t>
  </si>
  <si>
    <t>Непрограммные расходы органов местного самоуправления</t>
  </si>
  <si>
    <t>03 0 00 00130</t>
  </si>
  <si>
    <t>17 0 00 00000</t>
  </si>
  <si>
    <t>17 0 01 00800</t>
  </si>
  <si>
    <t>17 0 03 00110</t>
  </si>
  <si>
    <t>24 0 00 00000</t>
  </si>
  <si>
    <t>15 0 00 00000</t>
  </si>
  <si>
    <t>15 0 00 00500</t>
  </si>
  <si>
    <t>38 0 00 00000</t>
  </si>
  <si>
    <t>38 0 00 00400</t>
  </si>
  <si>
    <t>Муниципальная программа «Капитальный ремонт, ремонт и содержание сети автомобильных дорог городского поселения «Поселок Воротынск» на 2017 – 2020 годы»</t>
  </si>
  <si>
    <t>Дорожный фонд</t>
  </si>
  <si>
    <t>24 0 02 00200</t>
  </si>
  <si>
    <t>Муниципальная программа «Формирование современной городской среды на территории городского поселения «Поселок Воротынск» на 2018-2022 г.г.»</t>
  </si>
  <si>
    <t>Другие общегосударственные вопросы</t>
  </si>
  <si>
    <t>0113</t>
  </si>
  <si>
    <t>10000</t>
  </si>
  <si>
    <t>90050</t>
  </si>
  <si>
    <t>Прочие поступления от денежных взысканий (штрафов) и иных сумм в возмещение ущерба, зачисляемые в бюджеты поселений</t>
  </si>
  <si>
    <t>Поправки (+,-)</t>
  </si>
  <si>
    <t>С учетом поправок</t>
  </si>
  <si>
    <t>20000</t>
  </si>
  <si>
    <t>Субсидии бюджетам бюджетной системы Российской Федерации (межбюджетные субсидии)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</si>
  <si>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</si>
  <si>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</si>
  <si>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01 0 00 07430</t>
  </si>
  <si>
    <t>Муниципальная программа «Модернизация жилищно-коммунального хозяйства городского поселения «Поселок Воротынск» на 2017-2020 годы»</t>
  </si>
  <si>
    <t>08 0 00 00000</t>
  </si>
  <si>
    <t>Повышение эффективности функционирования ЖКХ, улучшение качества предоставляемых услуг</t>
  </si>
  <si>
    <t>№ п/п</t>
  </si>
  <si>
    <t>Наименование вида межбюджетных трансфертов</t>
  </si>
  <si>
    <t>Межбюджетные трансферты - всего</t>
  </si>
  <si>
    <t>I.</t>
  </si>
  <si>
    <t>II.</t>
  </si>
  <si>
    <t>Приложение № 4</t>
  </si>
  <si>
    <t>Приложение № 5</t>
  </si>
  <si>
    <t>Муниципальная программа «Совершенствование организации по решению общегосударственных вопросов и созданию условий муниципальной службы в городском поселении «Поселок Воротынск» на 2019 – 2022 годы»</t>
  </si>
  <si>
    <t xml:space="preserve"> Выплата денежной компенсации расходов депутатам представительного органа</t>
  </si>
  <si>
    <t>Резервные фонды</t>
  </si>
  <si>
    <t>Другие вопросы в области национальной безопасности и правоохранительной деятельности</t>
  </si>
  <si>
    <t>0314</t>
  </si>
  <si>
    <t xml:space="preserve">Муниципальная программа «Профилактика терроризма, экстремизма и ликвидация последствий проявлений терроризма и экстремизма на территории городского поселения «Поселок Воротынск» на 2019 - 2028 годы» </t>
  </si>
  <si>
    <t>10 0 00 00000</t>
  </si>
  <si>
    <t xml:space="preserve">Реализация мероприятий в рамках муниципальной программы  «Профилактика терроризма, экстремизма и ликвидация последствий проявлений терроризма и экстремизма на территории городского поселения «Поселок Воротынск» на 2019 - 2028 годы» </t>
  </si>
  <si>
    <t>10 0 00 07310</t>
  </si>
  <si>
    <t>Основное мероприятие «Расходы на обеспечение деятельности добровольной народной дружины»</t>
  </si>
  <si>
    <t>93 0 04 00170</t>
  </si>
  <si>
    <t>Муниципальная программа «Управление муниципальным имуществом городского поселения «Поселок Воротынск» на 2017 – 2022 годы»</t>
  </si>
  <si>
    <t>Реализация мероприятий в рамках муниципальной программы «Управление муниципальным имуществом городского поселения «Поселок Воротынск» на 2017 – 2022 годы»</t>
  </si>
  <si>
    <t>Муниципальная программа «Капитальный ремонт многоквартирных жилых домов, расположенных на территории городского поселения «Поселок Воротынск» на 2017 – 2021 годы»</t>
  </si>
  <si>
    <t>Муниципальная программа «Чистая вода» на 2017-2021 годы»</t>
  </si>
  <si>
    <t>08 0 00 00700</t>
  </si>
  <si>
    <t>Муниципальная программа «Энергосбережение и повышение энергоэффективности на территории  городского поселения «Поселок Воротынск» на 2019-2021 годы»</t>
  </si>
  <si>
    <t>30 0 00 00000</t>
  </si>
  <si>
    <t>Муниципальная программа «Благоустройство территории городского поселения «Поселок Воротынск» на 2017-2021 годы»</t>
  </si>
  <si>
    <t>Муниципальная программа «Развитие культуры в городском поселении «Поселок Воротынск» на 2019-2022 годы»</t>
  </si>
  <si>
    <t>Реализация мероприятий в рамках муниципальной программы «Развитие культуры в городском поселении «Поселок Воротынск» на 2019-2022 годы»</t>
  </si>
  <si>
    <t>Муниципальная программа «Развитие библиотечного обслуживания населения городского поселения «Поселок Воротынск»  на 2019-2022 годы»</t>
  </si>
  <si>
    <t>Реализация мероприятий в рамках муниципальной программы «Развитие библиотечного обслуживания населения городского поселения «Поселок Воротынск»  на 2019-2022 годы»</t>
  </si>
  <si>
    <t>Муниципальная программа «О мерах социальной поддержки специалистов,  работающих в сельской местности, а также вышедших на пенсию, на территории муниципального образования «Поселок Воротынск» на 2019-2022 годы»</t>
  </si>
  <si>
    <t>Муниципальная программа «Развитие  физической культуры и спорта в городском поселении «Поселок Воротынск» на 2019 – 2022 годы»</t>
  </si>
  <si>
    <t>Реализация мероприятий в рамках муниципальной программы «Развитие  физической культуры и спорта в городском поселении «Поселок Воротынск» на 2019 – 2022 годы»</t>
  </si>
  <si>
    <t>Реализация проектов развития общественной инфраструктуры муниципальных образований, основанных на местных инициативах</t>
  </si>
  <si>
    <t>51 0 13 00240</t>
  </si>
  <si>
    <t>Выполнение функций органами местного самоуправления</t>
  </si>
  <si>
    <t>01 0 00 07070</t>
  </si>
  <si>
    <t>Мероприятия, направленные на энергосбережение и повышение энергоэффективности в Калужской области</t>
  </si>
  <si>
    <t>30 0 02 S9110</t>
  </si>
  <si>
    <t>150</t>
  </si>
  <si>
    <t>Доходы городского поселения «Поселок Воротынск» на 2020 год</t>
  </si>
  <si>
    <t>2020 год</t>
  </si>
  <si>
    <t xml:space="preserve">                     ДОХОДЫ ВСЕГО </t>
  </si>
  <si>
    <t>Ведомственная структура расходов  бюджета городского поселения «Поселок Воротынск»  на 2020 год</t>
  </si>
  <si>
    <t>Администрация  ГП "Поселок Воротынск"</t>
  </si>
  <si>
    <t>Обеспечение проведения выборов и референдумов</t>
  </si>
  <si>
    <t>0107</t>
  </si>
  <si>
    <t>0100000000</t>
  </si>
  <si>
    <t xml:space="preserve">Иные бюджетные ассигнования
</t>
  </si>
  <si>
    <t xml:space="preserve">Специальные расходы
</t>
  </si>
  <si>
    <t>880</t>
  </si>
  <si>
    <t xml:space="preserve"> Социальное обеспечение и иные выплаты населению
</t>
  </si>
  <si>
    <t>300</t>
  </si>
  <si>
    <t>Прочие расходы</t>
  </si>
  <si>
    <t>360</t>
  </si>
  <si>
    <t>Муниципальная программа "Развитие градостраительства ГП "Поселок Воротынск" на 2020-2022 годы"</t>
  </si>
  <si>
    <t>19 0 00 00000</t>
  </si>
  <si>
    <t>Реализация мероприятий в области земельных отношений</t>
  </si>
  <si>
    <t>19 0 00 S6230</t>
  </si>
  <si>
    <t>Субсидии на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</si>
  <si>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19 0 00 S7010</t>
  </si>
  <si>
    <t>Субсидии на выполнение кадастровых работ по внесению изменений в документы территориального планирования и градостроительного зонирования</t>
  </si>
  <si>
    <t>19 0 00 S7030</t>
  </si>
  <si>
    <t xml:space="preserve">Субсидии на капитальный ремонт водопроводных сетей, канализационных сетей, объектов централизованной системы холодного водоснабжения и (или) водоотведения муниципальной собственности </t>
  </si>
  <si>
    <t>07 0 01 S7020</t>
  </si>
  <si>
    <t>Муниципальная программа «Комплексное развитие сельских территорий на территории городского поселения «Поселок Воротынск» на 2020-2025 годы»</t>
  </si>
  <si>
    <t>25 0 00 00000</t>
  </si>
  <si>
    <t>Субсидии на реализацию мероприятий по благоустройству сельских территорий</t>
  </si>
  <si>
    <t>25 0 00 L5760</t>
  </si>
  <si>
    <t>31 0 00 00000</t>
  </si>
  <si>
    <t>Благоустройство дворовых территорий территорий соответствующего функционального назначения</t>
  </si>
  <si>
    <t>31 0 00 S5550</t>
  </si>
  <si>
    <t>Стимулирование руководителей исполнительно-распорядительных органов муниципальных образований области</t>
  </si>
  <si>
    <t>01 0 00 00530</t>
  </si>
  <si>
    <t>Распределение бюджетных ассигнований местного бюджета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городского поселения «Поселок Воротынск»   на 2020 год</t>
  </si>
  <si>
    <t>Распределение бюджетных ассигнований местного бюджета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городского поселения «Поселок Воротынск»  на 2020 год</t>
  </si>
  <si>
    <t>Средства передаваемые для компенсации дополнительных расходов, возникших в результате решений принятых органами власти другого уровня</t>
  </si>
  <si>
    <t>51 0 05 00150</t>
  </si>
  <si>
    <t>Прочие субсидии бюджетам поселений на реализацию мероприятий подпрограммы "Совершенствование и развитие сети автомобильных дорог"</t>
  </si>
  <si>
    <t>34 0 00 S5000</t>
  </si>
  <si>
    <t>Раздел, под-раздел</t>
  </si>
  <si>
    <t>Межбюджетные трансферты, предоставляемые из других бюджетов бюджетной системы Российской Федерации бюджету городского поселения "Поселок Воротынск" на 2020 год</t>
  </si>
  <si>
    <t>III.</t>
  </si>
  <si>
    <t xml:space="preserve">Субвенции бюджетам бюджетной системы Российской Федерации
</t>
  </si>
  <si>
    <t>30000</t>
  </si>
  <si>
    <t>40000</t>
  </si>
  <si>
    <t>IV.</t>
  </si>
  <si>
    <t>Приложение № 2</t>
  </si>
  <si>
    <t>Приложение № 3</t>
  </si>
  <si>
    <t xml:space="preserve">ПРОЧИЕ БЕЗВОЗМЕЗДНЫЕ ПОСТУПЛЕНИЯ
</t>
  </si>
  <si>
    <t>07</t>
  </si>
  <si>
    <t>V.</t>
  </si>
  <si>
    <t>Прочие безмозмездные поступления</t>
  </si>
  <si>
    <t xml:space="preserve">от 25  августа 2020 г. №  23   </t>
  </si>
  <si>
    <t xml:space="preserve">от 25  августа 2020 г. № 23         </t>
  </si>
  <si>
    <t>от 25  августа 2020 г. № 23</t>
  </si>
  <si>
    <t xml:space="preserve">от 25  августа 2020 г. №  23  </t>
  </si>
  <si>
    <t xml:space="preserve">от 25  августа 2020 г. № 23   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</si>
</sst>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8">
      <alignment horizontal="left" vertical="top" wrapText="1"/>
    </xf>
    <xf numFmtId="0" fontId="19" fillId="0" borderId="8">
      <alignment vertical="top" wrapText="1"/>
    </xf>
    <xf numFmtId="49" fontId="16" fillId="0" borderId="8">
      <alignment horizontal="center" vertical="top" shrinkToFit="1"/>
    </xf>
    <xf numFmtId="0" fontId="16" fillId="0" borderId="0">
      <alignment horizontal="right"/>
    </xf>
    <xf numFmtId="4" fontId="16" fillId="0" borderId="8">
      <alignment horizontal="right" vertical="top" shrinkToFit="1"/>
    </xf>
    <xf numFmtId="4" fontId="19" fillId="3" borderId="8">
      <alignment horizontal="right" vertical="top" shrinkToFit="1"/>
    </xf>
    <xf numFmtId="0" fontId="19" fillId="0" borderId="8">
      <alignment vertical="top" wrapText="1"/>
    </xf>
    <xf numFmtId="43" fontId="23" fillId="0" borderId="0" applyFont="0" applyFill="0" applyBorder="0" applyAlignment="0" applyProtection="0"/>
    <xf numFmtId="49" fontId="16" fillId="0" borderId="8">
      <alignment horizontal="center" vertical="top" shrinkToFit="1"/>
    </xf>
  </cellStyleXfs>
  <cellXfs count="180">
    <xf numFmtId="0" fontId="0" fillId="0" borderId="0" xfId="0"/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horizontal="center" vertical="top"/>
    </xf>
    <xf numFmtId="49" fontId="6" fillId="2" borderId="2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49" fontId="9" fillId="2" borderId="3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center" wrapText="1"/>
    </xf>
    <xf numFmtId="0" fontId="10" fillId="0" borderId="0" xfId="0" applyFont="1" applyFill="1"/>
    <xf numFmtId="0" fontId="0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/>
    </xf>
    <xf numFmtId="164" fontId="4" fillId="2" borderId="1" xfId="2" applyNumberFormat="1" applyFont="1" applyFill="1" applyBorder="1" applyAlignment="1">
      <alignment horizontal="right" vertical="center"/>
    </xf>
    <xf numFmtId="164" fontId="7" fillId="2" borderId="1" xfId="2" applyNumberFormat="1" applyFont="1" applyFill="1" applyBorder="1" applyAlignment="1">
      <alignment horizontal="right" vertical="center"/>
    </xf>
    <xf numFmtId="164" fontId="5" fillId="2" borderId="1" xfId="2" applyNumberFormat="1" applyFont="1" applyFill="1" applyBorder="1" applyAlignment="1">
      <alignment horizontal="right" vertical="center"/>
    </xf>
    <xf numFmtId="164" fontId="8" fillId="2" borderId="1" xfId="2" applyNumberFormat="1" applyFont="1" applyFill="1" applyBorder="1" applyAlignment="1">
      <alignment horizontal="right" vertical="center"/>
    </xf>
    <xf numFmtId="164" fontId="5" fillId="0" borderId="1" xfId="2" applyNumberFormat="1" applyFont="1" applyFill="1" applyBorder="1" applyAlignment="1">
      <alignment horizontal="right" vertical="center"/>
    </xf>
    <xf numFmtId="164" fontId="7" fillId="0" borderId="1" xfId="2" applyNumberFormat="1" applyFont="1" applyFill="1" applyBorder="1" applyAlignment="1">
      <alignment horizontal="right" vertical="center"/>
    </xf>
    <xf numFmtId="164" fontId="8" fillId="0" borderId="1" xfId="2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164" fontId="7" fillId="0" borderId="1" xfId="4" applyFont="1" applyFill="1" applyBorder="1" applyAlignment="1">
      <alignment horizontal="right" vertical="top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18" fillId="0" borderId="8" xfId="6" applyNumberFormat="1" applyFont="1" applyAlignment="1" applyProtection="1">
      <alignment horizontal="left" vertical="top" wrapText="1"/>
    </xf>
    <xf numFmtId="49" fontId="18" fillId="0" borderId="8" xfId="7" applyNumberFormat="1" applyFont="1" applyProtection="1">
      <alignment horizontal="center" vertical="top" shrinkToFit="1"/>
    </xf>
    <xf numFmtId="1" fontId="18" fillId="0" borderId="8" xfId="8" applyNumberFormat="1" applyFont="1" applyBorder="1" applyAlignment="1" applyProtection="1">
      <alignment horizontal="center" vertical="top" shrinkToFit="1"/>
    </xf>
    <xf numFmtId="1" fontId="17" fillId="0" borderId="8" xfId="8" applyNumberFormat="1" applyFont="1" applyBorder="1" applyAlignment="1" applyProtection="1">
      <alignment horizontal="center" vertical="top" shrinkToFit="1"/>
    </xf>
    <xf numFmtId="164" fontId="8" fillId="0" borderId="1" xfId="4" applyFont="1" applyFill="1" applyBorder="1" applyAlignment="1">
      <alignment horizontal="right" vertical="top" wrapText="1"/>
    </xf>
    <xf numFmtId="49" fontId="17" fillId="0" borderId="8" xfId="7" applyNumberFormat="1" applyFont="1" applyProtection="1">
      <alignment horizontal="center" vertical="top" shrinkToFit="1"/>
    </xf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17" fillId="0" borderId="8" xfId="6" applyNumberFormat="1" applyFont="1" applyAlignment="1" applyProtection="1">
      <alignment horizontal="left"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164" fontId="7" fillId="0" borderId="1" xfId="4" applyFont="1" applyBorder="1" applyAlignment="1">
      <alignment horizontal="right" vertical="top" wrapText="1"/>
    </xf>
    <xf numFmtId="164" fontId="10" fillId="0" borderId="0" xfId="0" applyNumberFormat="1" applyFont="1" applyAlignment="1">
      <alignment horizontal="center" vertical="top" wrapText="1"/>
    </xf>
    <xf numFmtId="43" fontId="0" fillId="0" borderId="0" xfId="0" applyNumberFormat="1"/>
    <xf numFmtId="49" fontId="15" fillId="0" borderId="1" xfId="0" applyNumberFormat="1" applyFont="1" applyFill="1" applyBorder="1" applyAlignment="1">
      <alignment horizontal="center" vertical="top" wrapText="1"/>
    </xf>
    <xf numFmtId="164" fontId="8" fillId="0" borderId="1" xfId="4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43" fontId="21" fillId="0" borderId="1" xfId="12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10" fillId="0" borderId="0" xfId="0" applyFont="1" applyAlignment="1">
      <alignment horizontal="right"/>
    </xf>
    <xf numFmtId="164" fontId="4" fillId="0" borderId="1" xfId="2" applyNumberFormat="1" applyFont="1" applyFill="1" applyBorder="1" applyAlignment="1">
      <alignment horizontal="right" vertical="center"/>
    </xf>
    <xf numFmtId="164" fontId="6" fillId="0" borderId="1" xfId="2" applyNumberFormat="1" applyFont="1" applyFill="1" applyBorder="1" applyAlignment="1">
      <alignment horizontal="right" vertical="center"/>
    </xf>
    <xf numFmtId="164" fontId="9" fillId="0" borderId="1" xfId="2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top" wrapText="1"/>
    </xf>
    <xf numFmtId="164" fontId="4" fillId="2" borderId="1" xfId="4" applyNumberFormat="1" applyFont="1" applyFill="1" applyBorder="1" applyAlignment="1">
      <alignment horizontal="right" vertical="center"/>
    </xf>
    <xf numFmtId="164" fontId="9" fillId="2" borderId="1" xfId="4" applyNumberFormat="1" applyFont="1" applyFill="1" applyBorder="1" applyAlignment="1">
      <alignment horizontal="right" vertical="center"/>
    </xf>
    <xf numFmtId="164" fontId="6" fillId="2" borderId="1" xfId="4" applyNumberFormat="1" applyFont="1" applyFill="1" applyBorder="1" applyAlignment="1">
      <alignment horizontal="right" vertical="center"/>
    </xf>
    <xf numFmtId="164" fontId="8" fillId="2" borderId="1" xfId="4" applyNumberFormat="1" applyFont="1" applyFill="1" applyBorder="1" applyAlignment="1">
      <alignment horizontal="right" vertical="center"/>
    </xf>
    <xf numFmtId="164" fontId="5" fillId="2" borderId="1" xfId="4" applyNumberFormat="1" applyFont="1" applyFill="1" applyBorder="1" applyAlignment="1">
      <alignment horizontal="right" vertical="center"/>
    </xf>
    <xf numFmtId="164" fontId="7" fillId="2" borderId="1" xfId="4" applyNumberFormat="1" applyFont="1" applyFill="1" applyBorder="1" applyAlignment="1">
      <alignment horizontal="right" vertical="center"/>
    </xf>
    <xf numFmtId="164" fontId="0" fillId="0" borderId="0" xfId="0" applyNumberFormat="1"/>
    <xf numFmtId="164" fontId="8" fillId="0" borderId="1" xfId="4" applyNumberFormat="1" applyFont="1" applyFill="1" applyBorder="1" applyAlignment="1">
      <alignment horizontal="right" vertical="center"/>
    </xf>
    <xf numFmtId="49" fontId="9" fillId="2" borderId="9" xfId="0" applyNumberFormat="1" applyFont="1" applyFill="1" applyBorder="1" applyAlignment="1">
      <alignment horizontal="center" vertical="top"/>
    </xf>
    <xf numFmtId="49" fontId="8" fillId="2" borderId="9" xfId="0" applyNumberFormat="1" applyFont="1" applyFill="1" applyBorder="1" applyAlignment="1">
      <alignment vertical="top"/>
    </xf>
    <xf numFmtId="0" fontId="9" fillId="2" borderId="9" xfId="0" applyFont="1" applyFill="1" applyBorder="1" applyAlignment="1">
      <alignment vertical="top" wrapText="1"/>
    </xf>
    <xf numFmtId="164" fontId="9" fillId="2" borderId="9" xfId="4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left" vertical="top" wrapText="1"/>
    </xf>
    <xf numFmtId="49" fontId="25" fillId="0" borderId="1" xfId="0" applyNumberFormat="1" applyFont="1" applyFill="1" applyBorder="1" applyAlignment="1">
      <alignment horizontal="center" vertical="top" wrapText="1"/>
    </xf>
    <xf numFmtId="49" fontId="26" fillId="0" borderId="5" xfId="0" applyNumberFormat="1" applyFont="1" applyFill="1" applyBorder="1" applyAlignment="1">
      <alignment horizontal="center" vertical="top" wrapText="1"/>
    </xf>
    <xf numFmtId="49" fontId="26" fillId="0" borderId="1" xfId="0" applyNumberFormat="1" applyFont="1" applyFill="1" applyBorder="1" applyAlignment="1">
      <alignment horizontal="center" vertical="top" wrapText="1"/>
    </xf>
    <xf numFmtId="164" fontId="26" fillId="0" borderId="1" xfId="4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left" vertical="top" wrapText="1"/>
    </xf>
    <xf numFmtId="49" fontId="15" fillId="0" borderId="5" xfId="0" applyNumberFormat="1" applyFont="1" applyFill="1" applyBorder="1" applyAlignment="1">
      <alignment horizontal="center" vertical="top" wrapText="1"/>
    </xf>
    <xf numFmtId="164" fontId="15" fillId="0" borderId="1" xfId="4" applyFont="1" applyFill="1" applyBorder="1" applyAlignment="1">
      <alignment horizontal="center" vertical="top" wrapText="1"/>
    </xf>
    <xf numFmtId="0" fontId="17" fillId="4" borderId="8" xfId="6" applyNumberFormat="1" applyFont="1" applyFill="1" applyAlignment="1" applyProtection="1">
      <alignment horizontal="left" vertical="top" wrapText="1"/>
    </xf>
    <xf numFmtId="49" fontId="24" fillId="0" borderId="1" xfId="0" applyNumberFormat="1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left" vertical="top" wrapText="1"/>
    </xf>
    <xf numFmtId="49" fontId="17" fillId="0" borderId="8" xfId="7" applyNumberFormat="1" applyFont="1" applyFill="1" applyProtection="1">
      <alignment horizontal="center" vertical="top" shrinkToFit="1"/>
    </xf>
    <xf numFmtId="49" fontId="18" fillId="0" borderId="8" xfId="7" applyNumberFormat="1" applyFont="1" applyFill="1" applyProtection="1">
      <alignment horizontal="center" vertical="top" shrinkToFit="1"/>
    </xf>
    <xf numFmtId="49" fontId="8" fillId="4" borderId="1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164" fontId="8" fillId="4" borderId="1" xfId="4" applyFont="1" applyFill="1" applyBorder="1" applyAlignment="1">
      <alignment horizontal="right" vertical="top" wrapText="1"/>
    </xf>
    <xf numFmtId="49" fontId="25" fillId="0" borderId="1" xfId="0" applyNumberFormat="1" applyFont="1" applyBorder="1" applyAlignment="1">
      <alignment horizontal="left" vertical="top" wrapText="1"/>
    </xf>
    <xf numFmtId="49" fontId="25" fillId="0" borderId="1" xfId="0" applyNumberFormat="1" applyFont="1" applyBorder="1" applyAlignment="1">
      <alignment horizontal="center" vertical="top" wrapText="1"/>
    </xf>
    <xf numFmtId="43" fontId="10" fillId="0" borderId="0" xfId="0" applyNumberFormat="1" applyFont="1" applyAlignment="1">
      <alignment horizontal="center" vertical="top" wrapText="1"/>
    </xf>
    <xf numFmtId="164" fontId="25" fillId="0" borderId="1" xfId="4" applyFont="1" applyFill="1" applyBorder="1" applyAlignment="1">
      <alignment horizontal="center" vertical="top" wrapText="1"/>
    </xf>
    <xf numFmtId="164" fontId="7" fillId="0" borderId="1" xfId="4" applyFont="1" applyFill="1" applyBorder="1" applyAlignment="1">
      <alignment horizontal="center" vertical="top" wrapText="1"/>
    </xf>
    <xf numFmtId="164" fontId="7" fillId="4" borderId="1" xfId="4" applyFont="1" applyFill="1" applyBorder="1" applyAlignment="1">
      <alignment horizontal="center" vertical="top" wrapText="1"/>
    </xf>
    <xf numFmtId="164" fontId="7" fillId="2" borderId="1" xfId="4" applyFont="1" applyFill="1" applyBorder="1" applyAlignment="1">
      <alignment horizontal="center" vertical="top" wrapText="1"/>
    </xf>
    <xf numFmtId="164" fontId="8" fillId="4" borderId="1" xfId="4" applyFont="1" applyFill="1" applyBorder="1" applyAlignment="1">
      <alignment horizontal="center" vertical="top" wrapText="1"/>
    </xf>
    <xf numFmtId="164" fontId="25" fillId="0" borderId="1" xfId="4" applyFont="1" applyBorder="1" applyAlignment="1">
      <alignment horizontal="center" vertical="top" wrapText="1"/>
    </xf>
    <xf numFmtId="164" fontId="27" fillId="0" borderId="1" xfId="0" applyNumberFormat="1" applyFont="1" applyBorder="1" applyAlignment="1">
      <alignment horizontal="center" vertical="top"/>
    </xf>
    <xf numFmtId="164" fontId="26" fillId="0" borderId="1" xfId="0" applyNumberFormat="1" applyFont="1" applyBorder="1" applyAlignment="1">
      <alignment horizontal="center" vertical="top"/>
    </xf>
    <xf numFmtId="164" fontId="15" fillId="0" borderId="1" xfId="0" applyNumberFormat="1" applyFont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top" wrapText="1"/>
    </xf>
    <xf numFmtId="49" fontId="28" fillId="0" borderId="8" xfId="7" applyNumberFormat="1" applyFont="1" applyProtection="1">
      <alignment horizontal="center" vertical="top" shrinkToFit="1"/>
    </xf>
    <xf numFmtId="49" fontId="11" fillId="0" borderId="1" xfId="0" applyNumberFormat="1" applyFont="1" applyFill="1" applyBorder="1" applyAlignment="1">
      <alignment horizontal="center" vertical="top" wrapText="1"/>
    </xf>
    <xf numFmtId="164" fontId="11" fillId="0" borderId="1" xfId="4" applyFont="1" applyFill="1" applyBorder="1" applyAlignment="1">
      <alignment horizontal="right" vertical="top" wrapText="1"/>
    </xf>
    <xf numFmtId="49" fontId="26" fillId="0" borderId="1" xfId="0" applyNumberFormat="1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28" fillId="0" borderId="8" xfId="6" applyNumberFormat="1" applyFont="1" applyAlignment="1" applyProtection="1">
      <alignment horizontal="left" vertical="top" wrapText="1"/>
    </xf>
    <xf numFmtId="1" fontId="28" fillId="0" borderId="8" xfId="8" applyNumberFormat="1" applyFont="1" applyBorder="1" applyAlignment="1" applyProtection="1">
      <alignment horizontal="center" vertical="top" shrinkToFit="1"/>
    </xf>
    <xf numFmtId="164" fontId="11" fillId="4" borderId="1" xfId="4" applyFont="1" applyFill="1" applyBorder="1" applyAlignment="1">
      <alignment horizontal="right" vertical="top" wrapText="1"/>
    </xf>
    <xf numFmtId="49" fontId="11" fillId="4" borderId="1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7" fillId="0" borderId="8" xfId="11" applyNumberFormat="1" applyFont="1" applyAlignment="1" applyProtection="1">
      <alignment horizontal="left" vertical="top" wrapText="1"/>
    </xf>
    <xf numFmtId="0" fontId="9" fillId="0" borderId="1" xfId="0" applyNumberFormat="1" applyFont="1" applyBorder="1" applyAlignment="1">
      <alignment horizontal="left" vertical="top" wrapText="1"/>
    </xf>
    <xf numFmtId="0" fontId="28" fillId="0" borderId="8" xfId="11" applyNumberFormat="1" applyFont="1" applyProtection="1">
      <alignment vertical="top" wrapText="1"/>
    </xf>
    <xf numFmtId="0" fontId="29" fillId="0" borderId="1" xfId="0" applyFont="1" applyBorder="1" applyAlignment="1">
      <alignment horizontal="center" vertical="center"/>
    </xf>
    <xf numFmtId="0" fontId="4" fillId="2" borderId="9" xfId="0" applyFont="1" applyFill="1" applyBorder="1" applyAlignment="1">
      <alignment vertical="top" wrapText="1"/>
    </xf>
    <xf numFmtId="49" fontId="17" fillId="0" borderId="11" xfId="7" applyNumberFormat="1" applyFont="1" applyBorder="1" applyProtection="1">
      <alignment horizontal="center" vertical="top" shrinkToFit="1"/>
    </xf>
    <xf numFmtId="49" fontId="8" fillId="0" borderId="6" xfId="0" applyNumberFormat="1" applyFont="1" applyFill="1" applyBorder="1" applyAlignment="1">
      <alignment horizontal="center" vertical="top" wrapText="1"/>
    </xf>
    <xf numFmtId="164" fontId="8" fillId="0" borderId="6" xfId="4" applyFont="1" applyFill="1" applyBorder="1" applyAlignment="1">
      <alignment horizontal="right" vertical="top" wrapText="1"/>
    </xf>
    <xf numFmtId="49" fontId="17" fillId="0" borderId="1" xfId="7" applyNumberFormat="1" applyFont="1" applyBorder="1" applyProtection="1">
      <alignment horizontal="center" vertical="top" shrinkToFit="1"/>
    </xf>
    <xf numFmtId="0" fontId="28" fillId="0" borderId="10" xfId="11" applyNumberFormat="1" applyFont="1" applyBorder="1" applyAlignment="1" applyProtection="1">
      <alignment horizontal="left" vertical="top" wrapText="1"/>
    </xf>
    <xf numFmtId="49" fontId="28" fillId="0" borderId="10" xfId="7" applyNumberFormat="1" applyFont="1" applyBorder="1" applyProtection="1">
      <alignment horizontal="center" vertical="top" shrinkToFit="1"/>
    </xf>
    <xf numFmtId="164" fontId="11" fillId="0" borderId="9" xfId="4" applyFont="1" applyFill="1" applyBorder="1" applyAlignment="1">
      <alignment horizontal="right" vertical="top" wrapText="1"/>
    </xf>
    <xf numFmtId="0" fontId="17" fillId="0" borderId="1" xfId="6" applyNumberFormat="1" applyFont="1" applyBorder="1" applyAlignment="1" applyProtection="1">
      <alignment horizontal="left" vertical="top" wrapText="1"/>
    </xf>
    <xf numFmtId="49" fontId="18" fillId="0" borderId="1" xfId="7" applyNumberFormat="1" applyFont="1" applyBorder="1" applyProtection="1">
      <alignment horizontal="center" vertical="top" shrinkToFit="1"/>
    </xf>
    <xf numFmtId="0" fontId="8" fillId="0" borderId="1" xfId="0" applyFont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18" fillId="0" borderId="8" xfId="11" applyNumberFormat="1" applyFont="1" applyAlignment="1" applyProtection="1">
      <alignment horizontal="left" vertical="top" wrapText="1"/>
    </xf>
    <xf numFmtId="0" fontId="4" fillId="2" borderId="1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/>
    </xf>
    <xf numFmtId="0" fontId="12" fillId="0" borderId="0" xfId="0" applyFont="1" applyFill="1" applyAlignment="1">
      <alignment horizontal="center" wrapText="1"/>
    </xf>
    <xf numFmtId="0" fontId="10" fillId="0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22" fillId="0" borderId="3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right"/>
    </xf>
    <xf numFmtId="0" fontId="20" fillId="0" borderId="0" xfId="0" applyFont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</cellXfs>
  <cellStyles count="14">
    <cellStyle name="xl26" xfId="8"/>
    <cellStyle name="xl31" xfId="7"/>
    <cellStyle name="xl32" xfId="9"/>
    <cellStyle name="xl34" xfId="13"/>
    <cellStyle name="xl38" xfId="5"/>
    <cellStyle name="xl40" xfId="6"/>
    <cellStyle name="xl41" xfId="10"/>
    <cellStyle name="xl60" xfId="11"/>
    <cellStyle name="Обычный" xfId="0" builtinId="0"/>
    <cellStyle name="Процентный 2" xfId="1"/>
    <cellStyle name="Финансовый" xfId="12" builtinId="3"/>
    <cellStyle name="Финансовый 2" xfId="2"/>
    <cellStyle name="Финансовый 4" xfId="3"/>
    <cellStyle name="Финансовый 4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view="pageBreakPreview" zoomScale="124" zoomScaleSheetLayoutView="124" workbookViewId="0">
      <selection activeCell="J14" sqref="J14"/>
    </sheetView>
  </sheetViews>
  <sheetFormatPr defaultRowHeight="15"/>
  <cols>
    <col min="1" max="1" width="2.140625" bestFit="1" customWidth="1"/>
    <col min="2" max="2" width="3.140625" bestFit="1" customWidth="1"/>
    <col min="3" max="3" width="6.7109375" bestFit="1" customWidth="1"/>
    <col min="4" max="4" width="3.140625" bestFit="1" customWidth="1"/>
    <col min="5" max="5" width="5.140625" bestFit="1" customWidth="1"/>
    <col min="6" max="6" width="4.140625" bestFit="1" customWidth="1"/>
    <col min="7" max="7" width="61.42578125" customWidth="1"/>
    <col min="8" max="8" width="16.85546875" customWidth="1"/>
    <col min="9" max="9" width="15.85546875" bestFit="1" customWidth="1"/>
    <col min="10" max="10" width="16.5703125" bestFit="1" customWidth="1"/>
    <col min="257" max="257" width="2.140625" bestFit="1" customWidth="1"/>
    <col min="258" max="258" width="3.140625" bestFit="1" customWidth="1"/>
    <col min="259" max="259" width="6.7109375" bestFit="1" customWidth="1"/>
    <col min="260" max="260" width="3.140625" bestFit="1" customWidth="1"/>
    <col min="261" max="261" width="5.140625" bestFit="1" customWidth="1"/>
    <col min="262" max="262" width="4.140625" bestFit="1" customWidth="1"/>
    <col min="263" max="263" width="61.42578125" customWidth="1"/>
    <col min="264" max="264" width="16.85546875" customWidth="1"/>
    <col min="265" max="265" width="14" customWidth="1"/>
    <col min="513" max="513" width="2.140625" bestFit="1" customWidth="1"/>
    <col min="514" max="514" width="3.140625" bestFit="1" customWidth="1"/>
    <col min="515" max="515" width="6.7109375" bestFit="1" customWidth="1"/>
    <col min="516" max="516" width="3.140625" bestFit="1" customWidth="1"/>
    <col min="517" max="517" width="5.140625" bestFit="1" customWidth="1"/>
    <col min="518" max="518" width="4.140625" bestFit="1" customWidth="1"/>
    <col min="519" max="519" width="61.42578125" customWidth="1"/>
    <col min="520" max="520" width="16.85546875" customWidth="1"/>
    <col min="521" max="521" width="14" customWidth="1"/>
    <col min="769" max="769" width="2.140625" bestFit="1" customWidth="1"/>
    <col min="770" max="770" width="3.140625" bestFit="1" customWidth="1"/>
    <col min="771" max="771" width="6.7109375" bestFit="1" customWidth="1"/>
    <col min="772" max="772" width="3.140625" bestFit="1" customWidth="1"/>
    <col min="773" max="773" width="5.140625" bestFit="1" customWidth="1"/>
    <col min="774" max="774" width="4.140625" bestFit="1" customWidth="1"/>
    <col min="775" max="775" width="61.42578125" customWidth="1"/>
    <col min="776" max="776" width="16.85546875" customWidth="1"/>
    <col min="777" max="777" width="14" customWidth="1"/>
    <col min="1025" max="1025" width="2.140625" bestFit="1" customWidth="1"/>
    <col min="1026" max="1026" width="3.140625" bestFit="1" customWidth="1"/>
    <col min="1027" max="1027" width="6.7109375" bestFit="1" customWidth="1"/>
    <col min="1028" max="1028" width="3.140625" bestFit="1" customWidth="1"/>
    <col min="1029" max="1029" width="5.140625" bestFit="1" customWidth="1"/>
    <col min="1030" max="1030" width="4.140625" bestFit="1" customWidth="1"/>
    <col min="1031" max="1031" width="61.42578125" customWidth="1"/>
    <col min="1032" max="1032" width="16.85546875" customWidth="1"/>
    <col min="1033" max="1033" width="14" customWidth="1"/>
    <col min="1281" max="1281" width="2.140625" bestFit="1" customWidth="1"/>
    <col min="1282" max="1282" width="3.140625" bestFit="1" customWidth="1"/>
    <col min="1283" max="1283" width="6.7109375" bestFit="1" customWidth="1"/>
    <col min="1284" max="1284" width="3.140625" bestFit="1" customWidth="1"/>
    <col min="1285" max="1285" width="5.140625" bestFit="1" customWidth="1"/>
    <col min="1286" max="1286" width="4.140625" bestFit="1" customWidth="1"/>
    <col min="1287" max="1287" width="61.42578125" customWidth="1"/>
    <col min="1288" max="1288" width="16.85546875" customWidth="1"/>
    <col min="1289" max="1289" width="14" customWidth="1"/>
    <col min="1537" max="1537" width="2.140625" bestFit="1" customWidth="1"/>
    <col min="1538" max="1538" width="3.140625" bestFit="1" customWidth="1"/>
    <col min="1539" max="1539" width="6.7109375" bestFit="1" customWidth="1"/>
    <col min="1540" max="1540" width="3.140625" bestFit="1" customWidth="1"/>
    <col min="1541" max="1541" width="5.140625" bestFit="1" customWidth="1"/>
    <col min="1542" max="1542" width="4.140625" bestFit="1" customWidth="1"/>
    <col min="1543" max="1543" width="61.42578125" customWidth="1"/>
    <col min="1544" max="1544" width="16.85546875" customWidth="1"/>
    <col min="1545" max="1545" width="14" customWidth="1"/>
    <col min="1793" max="1793" width="2.140625" bestFit="1" customWidth="1"/>
    <col min="1794" max="1794" width="3.140625" bestFit="1" customWidth="1"/>
    <col min="1795" max="1795" width="6.7109375" bestFit="1" customWidth="1"/>
    <col min="1796" max="1796" width="3.140625" bestFit="1" customWidth="1"/>
    <col min="1797" max="1797" width="5.140625" bestFit="1" customWidth="1"/>
    <col min="1798" max="1798" width="4.140625" bestFit="1" customWidth="1"/>
    <col min="1799" max="1799" width="61.42578125" customWidth="1"/>
    <col min="1800" max="1800" width="16.85546875" customWidth="1"/>
    <col min="1801" max="1801" width="14" customWidth="1"/>
    <col min="2049" max="2049" width="2.140625" bestFit="1" customWidth="1"/>
    <col min="2050" max="2050" width="3.140625" bestFit="1" customWidth="1"/>
    <col min="2051" max="2051" width="6.7109375" bestFit="1" customWidth="1"/>
    <col min="2052" max="2052" width="3.140625" bestFit="1" customWidth="1"/>
    <col min="2053" max="2053" width="5.140625" bestFit="1" customWidth="1"/>
    <col min="2054" max="2054" width="4.140625" bestFit="1" customWidth="1"/>
    <col min="2055" max="2055" width="61.42578125" customWidth="1"/>
    <col min="2056" max="2056" width="16.85546875" customWidth="1"/>
    <col min="2057" max="2057" width="14" customWidth="1"/>
    <col min="2305" max="2305" width="2.140625" bestFit="1" customWidth="1"/>
    <col min="2306" max="2306" width="3.140625" bestFit="1" customWidth="1"/>
    <col min="2307" max="2307" width="6.7109375" bestFit="1" customWidth="1"/>
    <col min="2308" max="2308" width="3.140625" bestFit="1" customWidth="1"/>
    <col min="2309" max="2309" width="5.140625" bestFit="1" customWidth="1"/>
    <col min="2310" max="2310" width="4.140625" bestFit="1" customWidth="1"/>
    <col min="2311" max="2311" width="61.42578125" customWidth="1"/>
    <col min="2312" max="2312" width="16.85546875" customWidth="1"/>
    <col min="2313" max="2313" width="14" customWidth="1"/>
    <col min="2561" max="2561" width="2.140625" bestFit="1" customWidth="1"/>
    <col min="2562" max="2562" width="3.140625" bestFit="1" customWidth="1"/>
    <col min="2563" max="2563" width="6.7109375" bestFit="1" customWidth="1"/>
    <col min="2564" max="2564" width="3.140625" bestFit="1" customWidth="1"/>
    <col min="2565" max="2565" width="5.140625" bestFit="1" customWidth="1"/>
    <col min="2566" max="2566" width="4.140625" bestFit="1" customWidth="1"/>
    <col min="2567" max="2567" width="61.42578125" customWidth="1"/>
    <col min="2568" max="2568" width="16.85546875" customWidth="1"/>
    <col min="2569" max="2569" width="14" customWidth="1"/>
    <col min="2817" max="2817" width="2.140625" bestFit="1" customWidth="1"/>
    <col min="2818" max="2818" width="3.140625" bestFit="1" customWidth="1"/>
    <col min="2819" max="2819" width="6.7109375" bestFit="1" customWidth="1"/>
    <col min="2820" max="2820" width="3.140625" bestFit="1" customWidth="1"/>
    <col min="2821" max="2821" width="5.140625" bestFit="1" customWidth="1"/>
    <col min="2822" max="2822" width="4.140625" bestFit="1" customWidth="1"/>
    <col min="2823" max="2823" width="61.42578125" customWidth="1"/>
    <col min="2824" max="2824" width="16.85546875" customWidth="1"/>
    <col min="2825" max="2825" width="14" customWidth="1"/>
    <col min="3073" max="3073" width="2.140625" bestFit="1" customWidth="1"/>
    <col min="3074" max="3074" width="3.140625" bestFit="1" customWidth="1"/>
    <col min="3075" max="3075" width="6.7109375" bestFit="1" customWidth="1"/>
    <col min="3076" max="3076" width="3.140625" bestFit="1" customWidth="1"/>
    <col min="3077" max="3077" width="5.140625" bestFit="1" customWidth="1"/>
    <col min="3078" max="3078" width="4.140625" bestFit="1" customWidth="1"/>
    <col min="3079" max="3079" width="61.42578125" customWidth="1"/>
    <col min="3080" max="3080" width="16.85546875" customWidth="1"/>
    <col min="3081" max="3081" width="14" customWidth="1"/>
    <col min="3329" max="3329" width="2.140625" bestFit="1" customWidth="1"/>
    <col min="3330" max="3330" width="3.140625" bestFit="1" customWidth="1"/>
    <col min="3331" max="3331" width="6.7109375" bestFit="1" customWidth="1"/>
    <col min="3332" max="3332" width="3.140625" bestFit="1" customWidth="1"/>
    <col min="3333" max="3333" width="5.140625" bestFit="1" customWidth="1"/>
    <col min="3334" max="3334" width="4.140625" bestFit="1" customWidth="1"/>
    <col min="3335" max="3335" width="61.42578125" customWidth="1"/>
    <col min="3336" max="3336" width="16.85546875" customWidth="1"/>
    <col min="3337" max="3337" width="14" customWidth="1"/>
    <col min="3585" max="3585" width="2.140625" bestFit="1" customWidth="1"/>
    <col min="3586" max="3586" width="3.140625" bestFit="1" customWidth="1"/>
    <col min="3587" max="3587" width="6.7109375" bestFit="1" customWidth="1"/>
    <col min="3588" max="3588" width="3.140625" bestFit="1" customWidth="1"/>
    <col min="3589" max="3589" width="5.140625" bestFit="1" customWidth="1"/>
    <col min="3590" max="3590" width="4.140625" bestFit="1" customWidth="1"/>
    <col min="3591" max="3591" width="61.42578125" customWidth="1"/>
    <col min="3592" max="3592" width="16.85546875" customWidth="1"/>
    <col min="3593" max="3593" width="14" customWidth="1"/>
    <col min="3841" max="3841" width="2.140625" bestFit="1" customWidth="1"/>
    <col min="3842" max="3842" width="3.140625" bestFit="1" customWidth="1"/>
    <col min="3843" max="3843" width="6.7109375" bestFit="1" customWidth="1"/>
    <col min="3844" max="3844" width="3.140625" bestFit="1" customWidth="1"/>
    <col min="3845" max="3845" width="5.140625" bestFit="1" customWidth="1"/>
    <col min="3846" max="3846" width="4.140625" bestFit="1" customWidth="1"/>
    <col min="3847" max="3847" width="61.42578125" customWidth="1"/>
    <col min="3848" max="3848" width="16.85546875" customWidth="1"/>
    <col min="3849" max="3849" width="14" customWidth="1"/>
    <col min="4097" max="4097" width="2.140625" bestFit="1" customWidth="1"/>
    <col min="4098" max="4098" width="3.140625" bestFit="1" customWidth="1"/>
    <col min="4099" max="4099" width="6.7109375" bestFit="1" customWidth="1"/>
    <col min="4100" max="4100" width="3.140625" bestFit="1" customWidth="1"/>
    <col min="4101" max="4101" width="5.140625" bestFit="1" customWidth="1"/>
    <col min="4102" max="4102" width="4.140625" bestFit="1" customWidth="1"/>
    <col min="4103" max="4103" width="61.42578125" customWidth="1"/>
    <col min="4104" max="4104" width="16.85546875" customWidth="1"/>
    <col min="4105" max="4105" width="14" customWidth="1"/>
    <col min="4353" max="4353" width="2.140625" bestFit="1" customWidth="1"/>
    <col min="4354" max="4354" width="3.140625" bestFit="1" customWidth="1"/>
    <col min="4355" max="4355" width="6.7109375" bestFit="1" customWidth="1"/>
    <col min="4356" max="4356" width="3.140625" bestFit="1" customWidth="1"/>
    <col min="4357" max="4357" width="5.140625" bestFit="1" customWidth="1"/>
    <col min="4358" max="4358" width="4.140625" bestFit="1" customWidth="1"/>
    <col min="4359" max="4359" width="61.42578125" customWidth="1"/>
    <col min="4360" max="4360" width="16.85546875" customWidth="1"/>
    <col min="4361" max="4361" width="14" customWidth="1"/>
    <col min="4609" max="4609" width="2.140625" bestFit="1" customWidth="1"/>
    <col min="4610" max="4610" width="3.140625" bestFit="1" customWidth="1"/>
    <col min="4611" max="4611" width="6.7109375" bestFit="1" customWidth="1"/>
    <col min="4612" max="4612" width="3.140625" bestFit="1" customWidth="1"/>
    <col min="4613" max="4613" width="5.140625" bestFit="1" customWidth="1"/>
    <col min="4614" max="4614" width="4.140625" bestFit="1" customWidth="1"/>
    <col min="4615" max="4615" width="61.42578125" customWidth="1"/>
    <col min="4616" max="4616" width="16.85546875" customWidth="1"/>
    <col min="4617" max="4617" width="14" customWidth="1"/>
    <col min="4865" max="4865" width="2.140625" bestFit="1" customWidth="1"/>
    <col min="4866" max="4866" width="3.140625" bestFit="1" customWidth="1"/>
    <col min="4867" max="4867" width="6.7109375" bestFit="1" customWidth="1"/>
    <col min="4868" max="4868" width="3.140625" bestFit="1" customWidth="1"/>
    <col min="4869" max="4869" width="5.140625" bestFit="1" customWidth="1"/>
    <col min="4870" max="4870" width="4.140625" bestFit="1" customWidth="1"/>
    <col min="4871" max="4871" width="61.42578125" customWidth="1"/>
    <col min="4872" max="4872" width="16.85546875" customWidth="1"/>
    <col min="4873" max="4873" width="14" customWidth="1"/>
    <col min="5121" max="5121" width="2.140625" bestFit="1" customWidth="1"/>
    <col min="5122" max="5122" width="3.140625" bestFit="1" customWidth="1"/>
    <col min="5123" max="5123" width="6.7109375" bestFit="1" customWidth="1"/>
    <col min="5124" max="5124" width="3.140625" bestFit="1" customWidth="1"/>
    <col min="5125" max="5125" width="5.140625" bestFit="1" customWidth="1"/>
    <col min="5126" max="5126" width="4.140625" bestFit="1" customWidth="1"/>
    <col min="5127" max="5127" width="61.42578125" customWidth="1"/>
    <col min="5128" max="5128" width="16.85546875" customWidth="1"/>
    <col min="5129" max="5129" width="14" customWidth="1"/>
    <col min="5377" max="5377" width="2.140625" bestFit="1" customWidth="1"/>
    <col min="5378" max="5378" width="3.140625" bestFit="1" customWidth="1"/>
    <col min="5379" max="5379" width="6.7109375" bestFit="1" customWidth="1"/>
    <col min="5380" max="5380" width="3.140625" bestFit="1" customWidth="1"/>
    <col min="5381" max="5381" width="5.140625" bestFit="1" customWidth="1"/>
    <col min="5382" max="5382" width="4.140625" bestFit="1" customWidth="1"/>
    <col min="5383" max="5383" width="61.42578125" customWidth="1"/>
    <col min="5384" max="5384" width="16.85546875" customWidth="1"/>
    <col min="5385" max="5385" width="14" customWidth="1"/>
    <col min="5633" max="5633" width="2.140625" bestFit="1" customWidth="1"/>
    <col min="5634" max="5634" width="3.140625" bestFit="1" customWidth="1"/>
    <col min="5635" max="5635" width="6.7109375" bestFit="1" customWidth="1"/>
    <col min="5636" max="5636" width="3.140625" bestFit="1" customWidth="1"/>
    <col min="5637" max="5637" width="5.140625" bestFit="1" customWidth="1"/>
    <col min="5638" max="5638" width="4.140625" bestFit="1" customWidth="1"/>
    <col min="5639" max="5639" width="61.42578125" customWidth="1"/>
    <col min="5640" max="5640" width="16.85546875" customWidth="1"/>
    <col min="5641" max="5641" width="14" customWidth="1"/>
    <col min="5889" max="5889" width="2.140625" bestFit="1" customWidth="1"/>
    <col min="5890" max="5890" width="3.140625" bestFit="1" customWidth="1"/>
    <col min="5891" max="5891" width="6.7109375" bestFit="1" customWidth="1"/>
    <col min="5892" max="5892" width="3.140625" bestFit="1" customWidth="1"/>
    <col min="5893" max="5893" width="5.140625" bestFit="1" customWidth="1"/>
    <col min="5894" max="5894" width="4.140625" bestFit="1" customWidth="1"/>
    <col min="5895" max="5895" width="61.42578125" customWidth="1"/>
    <col min="5896" max="5896" width="16.85546875" customWidth="1"/>
    <col min="5897" max="5897" width="14" customWidth="1"/>
    <col min="6145" max="6145" width="2.140625" bestFit="1" customWidth="1"/>
    <col min="6146" max="6146" width="3.140625" bestFit="1" customWidth="1"/>
    <col min="6147" max="6147" width="6.7109375" bestFit="1" customWidth="1"/>
    <col min="6148" max="6148" width="3.140625" bestFit="1" customWidth="1"/>
    <col min="6149" max="6149" width="5.140625" bestFit="1" customWidth="1"/>
    <col min="6150" max="6150" width="4.140625" bestFit="1" customWidth="1"/>
    <col min="6151" max="6151" width="61.42578125" customWidth="1"/>
    <col min="6152" max="6152" width="16.85546875" customWidth="1"/>
    <col min="6153" max="6153" width="14" customWidth="1"/>
    <col min="6401" max="6401" width="2.140625" bestFit="1" customWidth="1"/>
    <col min="6402" max="6402" width="3.140625" bestFit="1" customWidth="1"/>
    <col min="6403" max="6403" width="6.7109375" bestFit="1" customWidth="1"/>
    <col min="6404" max="6404" width="3.140625" bestFit="1" customWidth="1"/>
    <col min="6405" max="6405" width="5.140625" bestFit="1" customWidth="1"/>
    <col min="6406" max="6406" width="4.140625" bestFit="1" customWidth="1"/>
    <col min="6407" max="6407" width="61.42578125" customWidth="1"/>
    <col min="6408" max="6408" width="16.85546875" customWidth="1"/>
    <col min="6409" max="6409" width="14" customWidth="1"/>
    <col min="6657" max="6657" width="2.140625" bestFit="1" customWidth="1"/>
    <col min="6658" max="6658" width="3.140625" bestFit="1" customWidth="1"/>
    <col min="6659" max="6659" width="6.7109375" bestFit="1" customWidth="1"/>
    <col min="6660" max="6660" width="3.140625" bestFit="1" customWidth="1"/>
    <col min="6661" max="6661" width="5.140625" bestFit="1" customWidth="1"/>
    <col min="6662" max="6662" width="4.140625" bestFit="1" customWidth="1"/>
    <col min="6663" max="6663" width="61.42578125" customWidth="1"/>
    <col min="6664" max="6664" width="16.85546875" customWidth="1"/>
    <col min="6665" max="6665" width="14" customWidth="1"/>
    <col min="6913" max="6913" width="2.140625" bestFit="1" customWidth="1"/>
    <col min="6914" max="6914" width="3.140625" bestFit="1" customWidth="1"/>
    <col min="6915" max="6915" width="6.7109375" bestFit="1" customWidth="1"/>
    <col min="6916" max="6916" width="3.140625" bestFit="1" customWidth="1"/>
    <col min="6917" max="6917" width="5.140625" bestFit="1" customWidth="1"/>
    <col min="6918" max="6918" width="4.140625" bestFit="1" customWidth="1"/>
    <col min="6919" max="6919" width="61.42578125" customWidth="1"/>
    <col min="6920" max="6920" width="16.85546875" customWidth="1"/>
    <col min="6921" max="6921" width="14" customWidth="1"/>
    <col min="7169" max="7169" width="2.140625" bestFit="1" customWidth="1"/>
    <col min="7170" max="7170" width="3.140625" bestFit="1" customWidth="1"/>
    <col min="7171" max="7171" width="6.7109375" bestFit="1" customWidth="1"/>
    <col min="7172" max="7172" width="3.140625" bestFit="1" customWidth="1"/>
    <col min="7173" max="7173" width="5.140625" bestFit="1" customWidth="1"/>
    <col min="7174" max="7174" width="4.140625" bestFit="1" customWidth="1"/>
    <col min="7175" max="7175" width="61.42578125" customWidth="1"/>
    <col min="7176" max="7176" width="16.85546875" customWidth="1"/>
    <col min="7177" max="7177" width="14" customWidth="1"/>
    <col min="7425" max="7425" width="2.140625" bestFit="1" customWidth="1"/>
    <col min="7426" max="7426" width="3.140625" bestFit="1" customWidth="1"/>
    <col min="7427" max="7427" width="6.7109375" bestFit="1" customWidth="1"/>
    <col min="7428" max="7428" width="3.140625" bestFit="1" customWidth="1"/>
    <col min="7429" max="7429" width="5.140625" bestFit="1" customWidth="1"/>
    <col min="7430" max="7430" width="4.140625" bestFit="1" customWidth="1"/>
    <col min="7431" max="7431" width="61.42578125" customWidth="1"/>
    <col min="7432" max="7432" width="16.85546875" customWidth="1"/>
    <col min="7433" max="7433" width="14" customWidth="1"/>
    <col min="7681" max="7681" width="2.140625" bestFit="1" customWidth="1"/>
    <col min="7682" max="7682" width="3.140625" bestFit="1" customWidth="1"/>
    <col min="7683" max="7683" width="6.7109375" bestFit="1" customWidth="1"/>
    <col min="7684" max="7684" width="3.140625" bestFit="1" customWidth="1"/>
    <col min="7685" max="7685" width="5.140625" bestFit="1" customWidth="1"/>
    <col min="7686" max="7686" width="4.140625" bestFit="1" customWidth="1"/>
    <col min="7687" max="7687" width="61.42578125" customWidth="1"/>
    <col min="7688" max="7688" width="16.85546875" customWidth="1"/>
    <col min="7689" max="7689" width="14" customWidth="1"/>
    <col min="7937" max="7937" width="2.140625" bestFit="1" customWidth="1"/>
    <col min="7938" max="7938" width="3.140625" bestFit="1" customWidth="1"/>
    <col min="7939" max="7939" width="6.7109375" bestFit="1" customWidth="1"/>
    <col min="7940" max="7940" width="3.140625" bestFit="1" customWidth="1"/>
    <col min="7941" max="7941" width="5.140625" bestFit="1" customWidth="1"/>
    <col min="7942" max="7942" width="4.140625" bestFit="1" customWidth="1"/>
    <col min="7943" max="7943" width="61.42578125" customWidth="1"/>
    <col min="7944" max="7944" width="16.85546875" customWidth="1"/>
    <col min="7945" max="7945" width="14" customWidth="1"/>
    <col min="8193" max="8193" width="2.140625" bestFit="1" customWidth="1"/>
    <col min="8194" max="8194" width="3.140625" bestFit="1" customWidth="1"/>
    <col min="8195" max="8195" width="6.7109375" bestFit="1" customWidth="1"/>
    <col min="8196" max="8196" width="3.140625" bestFit="1" customWidth="1"/>
    <col min="8197" max="8197" width="5.140625" bestFit="1" customWidth="1"/>
    <col min="8198" max="8198" width="4.140625" bestFit="1" customWidth="1"/>
    <col min="8199" max="8199" width="61.42578125" customWidth="1"/>
    <col min="8200" max="8200" width="16.85546875" customWidth="1"/>
    <col min="8201" max="8201" width="14" customWidth="1"/>
    <col min="8449" max="8449" width="2.140625" bestFit="1" customWidth="1"/>
    <col min="8450" max="8450" width="3.140625" bestFit="1" customWidth="1"/>
    <col min="8451" max="8451" width="6.7109375" bestFit="1" customWidth="1"/>
    <col min="8452" max="8452" width="3.140625" bestFit="1" customWidth="1"/>
    <col min="8453" max="8453" width="5.140625" bestFit="1" customWidth="1"/>
    <col min="8454" max="8454" width="4.140625" bestFit="1" customWidth="1"/>
    <col min="8455" max="8455" width="61.42578125" customWidth="1"/>
    <col min="8456" max="8456" width="16.85546875" customWidth="1"/>
    <col min="8457" max="8457" width="14" customWidth="1"/>
    <col min="8705" max="8705" width="2.140625" bestFit="1" customWidth="1"/>
    <col min="8706" max="8706" width="3.140625" bestFit="1" customWidth="1"/>
    <col min="8707" max="8707" width="6.7109375" bestFit="1" customWidth="1"/>
    <col min="8708" max="8708" width="3.140625" bestFit="1" customWidth="1"/>
    <col min="8709" max="8709" width="5.140625" bestFit="1" customWidth="1"/>
    <col min="8710" max="8710" width="4.140625" bestFit="1" customWidth="1"/>
    <col min="8711" max="8711" width="61.42578125" customWidth="1"/>
    <col min="8712" max="8712" width="16.85546875" customWidth="1"/>
    <col min="8713" max="8713" width="14" customWidth="1"/>
    <col min="8961" max="8961" width="2.140625" bestFit="1" customWidth="1"/>
    <col min="8962" max="8962" width="3.140625" bestFit="1" customWidth="1"/>
    <col min="8963" max="8963" width="6.7109375" bestFit="1" customWidth="1"/>
    <col min="8964" max="8964" width="3.140625" bestFit="1" customWidth="1"/>
    <col min="8965" max="8965" width="5.140625" bestFit="1" customWidth="1"/>
    <col min="8966" max="8966" width="4.140625" bestFit="1" customWidth="1"/>
    <col min="8967" max="8967" width="61.42578125" customWidth="1"/>
    <col min="8968" max="8968" width="16.85546875" customWidth="1"/>
    <col min="8969" max="8969" width="14" customWidth="1"/>
    <col min="9217" max="9217" width="2.140625" bestFit="1" customWidth="1"/>
    <col min="9218" max="9218" width="3.140625" bestFit="1" customWidth="1"/>
    <col min="9219" max="9219" width="6.7109375" bestFit="1" customWidth="1"/>
    <col min="9220" max="9220" width="3.140625" bestFit="1" customWidth="1"/>
    <col min="9221" max="9221" width="5.140625" bestFit="1" customWidth="1"/>
    <col min="9222" max="9222" width="4.140625" bestFit="1" customWidth="1"/>
    <col min="9223" max="9223" width="61.42578125" customWidth="1"/>
    <col min="9224" max="9224" width="16.85546875" customWidth="1"/>
    <col min="9225" max="9225" width="14" customWidth="1"/>
    <col min="9473" max="9473" width="2.140625" bestFit="1" customWidth="1"/>
    <col min="9474" max="9474" width="3.140625" bestFit="1" customWidth="1"/>
    <col min="9475" max="9475" width="6.7109375" bestFit="1" customWidth="1"/>
    <col min="9476" max="9476" width="3.140625" bestFit="1" customWidth="1"/>
    <col min="9477" max="9477" width="5.140625" bestFit="1" customWidth="1"/>
    <col min="9478" max="9478" width="4.140625" bestFit="1" customWidth="1"/>
    <col min="9479" max="9479" width="61.42578125" customWidth="1"/>
    <col min="9480" max="9480" width="16.85546875" customWidth="1"/>
    <col min="9481" max="9481" width="14" customWidth="1"/>
    <col min="9729" max="9729" width="2.140625" bestFit="1" customWidth="1"/>
    <col min="9730" max="9730" width="3.140625" bestFit="1" customWidth="1"/>
    <col min="9731" max="9731" width="6.7109375" bestFit="1" customWidth="1"/>
    <col min="9732" max="9732" width="3.140625" bestFit="1" customWidth="1"/>
    <col min="9733" max="9733" width="5.140625" bestFit="1" customWidth="1"/>
    <col min="9734" max="9734" width="4.140625" bestFit="1" customWidth="1"/>
    <col min="9735" max="9735" width="61.42578125" customWidth="1"/>
    <col min="9736" max="9736" width="16.85546875" customWidth="1"/>
    <col min="9737" max="9737" width="14" customWidth="1"/>
    <col min="9985" max="9985" width="2.140625" bestFit="1" customWidth="1"/>
    <col min="9986" max="9986" width="3.140625" bestFit="1" customWidth="1"/>
    <col min="9987" max="9987" width="6.7109375" bestFit="1" customWidth="1"/>
    <col min="9988" max="9988" width="3.140625" bestFit="1" customWidth="1"/>
    <col min="9989" max="9989" width="5.140625" bestFit="1" customWidth="1"/>
    <col min="9990" max="9990" width="4.140625" bestFit="1" customWidth="1"/>
    <col min="9991" max="9991" width="61.42578125" customWidth="1"/>
    <col min="9992" max="9992" width="16.85546875" customWidth="1"/>
    <col min="9993" max="9993" width="14" customWidth="1"/>
    <col min="10241" max="10241" width="2.140625" bestFit="1" customWidth="1"/>
    <col min="10242" max="10242" width="3.140625" bestFit="1" customWidth="1"/>
    <col min="10243" max="10243" width="6.7109375" bestFit="1" customWidth="1"/>
    <col min="10244" max="10244" width="3.140625" bestFit="1" customWidth="1"/>
    <col min="10245" max="10245" width="5.140625" bestFit="1" customWidth="1"/>
    <col min="10246" max="10246" width="4.140625" bestFit="1" customWidth="1"/>
    <col min="10247" max="10247" width="61.42578125" customWidth="1"/>
    <col min="10248" max="10248" width="16.85546875" customWidth="1"/>
    <col min="10249" max="10249" width="14" customWidth="1"/>
    <col min="10497" max="10497" width="2.140625" bestFit="1" customWidth="1"/>
    <col min="10498" max="10498" width="3.140625" bestFit="1" customWidth="1"/>
    <col min="10499" max="10499" width="6.7109375" bestFit="1" customWidth="1"/>
    <col min="10500" max="10500" width="3.140625" bestFit="1" customWidth="1"/>
    <col min="10501" max="10501" width="5.140625" bestFit="1" customWidth="1"/>
    <col min="10502" max="10502" width="4.140625" bestFit="1" customWidth="1"/>
    <col min="10503" max="10503" width="61.42578125" customWidth="1"/>
    <col min="10504" max="10504" width="16.85546875" customWidth="1"/>
    <col min="10505" max="10505" width="14" customWidth="1"/>
    <col min="10753" max="10753" width="2.140625" bestFit="1" customWidth="1"/>
    <col min="10754" max="10754" width="3.140625" bestFit="1" customWidth="1"/>
    <col min="10755" max="10755" width="6.7109375" bestFit="1" customWidth="1"/>
    <col min="10756" max="10756" width="3.140625" bestFit="1" customWidth="1"/>
    <col min="10757" max="10757" width="5.140625" bestFit="1" customWidth="1"/>
    <col min="10758" max="10758" width="4.140625" bestFit="1" customWidth="1"/>
    <col min="10759" max="10759" width="61.42578125" customWidth="1"/>
    <col min="10760" max="10760" width="16.85546875" customWidth="1"/>
    <col min="10761" max="10761" width="14" customWidth="1"/>
    <col min="11009" max="11009" width="2.140625" bestFit="1" customWidth="1"/>
    <col min="11010" max="11010" width="3.140625" bestFit="1" customWidth="1"/>
    <col min="11011" max="11011" width="6.7109375" bestFit="1" customWidth="1"/>
    <col min="11012" max="11012" width="3.140625" bestFit="1" customWidth="1"/>
    <col min="11013" max="11013" width="5.140625" bestFit="1" customWidth="1"/>
    <col min="11014" max="11014" width="4.140625" bestFit="1" customWidth="1"/>
    <col min="11015" max="11015" width="61.42578125" customWidth="1"/>
    <col min="11016" max="11016" width="16.85546875" customWidth="1"/>
    <col min="11017" max="11017" width="14" customWidth="1"/>
    <col min="11265" max="11265" width="2.140625" bestFit="1" customWidth="1"/>
    <col min="11266" max="11266" width="3.140625" bestFit="1" customWidth="1"/>
    <col min="11267" max="11267" width="6.7109375" bestFit="1" customWidth="1"/>
    <col min="11268" max="11268" width="3.140625" bestFit="1" customWidth="1"/>
    <col min="11269" max="11269" width="5.140625" bestFit="1" customWidth="1"/>
    <col min="11270" max="11270" width="4.140625" bestFit="1" customWidth="1"/>
    <col min="11271" max="11271" width="61.42578125" customWidth="1"/>
    <col min="11272" max="11272" width="16.85546875" customWidth="1"/>
    <col min="11273" max="11273" width="14" customWidth="1"/>
    <col min="11521" max="11521" width="2.140625" bestFit="1" customWidth="1"/>
    <col min="11522" max="11522" width="3.140625" bestFit="1" customWidth="1"/>
    <col min="11523" max="11523" width="6.7109375" bestFit="1" customWidth="1"/>
    <col min="11524" max="11524" width="3.140625" bestFit="1" customWidth="1"/>
    <col min="11525" max="11525" width="5.140625" bestFit="1" customWidth="1"/>
    <col min="11526" max="11526" width="4.140625" bestFit="1" customWidth="1"/>
    <col min="11527" max="11527" width="61.42578125" customWidth="1"/>
    <col min="11528" max="11528" width="16.85546875" customWidth="1"/>
    <col min="11529" max="11529" width="14" customWidth="1"/>
    <col min="11777" max="11777" width="2.140625" bestFit="1" customWidth="1"/>
    <col min="11778" max="11778" width="3.140625" bestFit="1" customWidth="1"/>
    <col min="11779" max="11779" width="6.7109375" bestFit="1" customWidth="1"/>
    <col min="11780" max="11780" width="3.140625" bestFit="1" customWidth="1"/>
    <col min="11781" max="11781" width="5.140625" bestFit="1" customWidth="1"/>
    <col min="11782" max="11782" width="4.140625" bestFit="1" customWidth="1"/>
    <col min="11783" max="11783" width="61.42578125" customWidth="1"/>
    <col min="11784" max="11784" width="16.85546875" customWidth="1"/>
    <col min="11785" max="11785" width="14" customWidth="1"/>
    <col min="12033" max="12033" width="2.140625" bestFit="1" customWidth="1"/>
    <col min="12034" max="12034" width="3.140625" bestFit="1" customWidth="1"/>
    <col min="12035" max="12035" width="6.7109375" bestFit="1" customWidth="1"/>
    <col min="12036" max="12036" width="3.140625" bestFit="1" customWidth="1"/>
    <col min="12037" max="12037" width="5.140625" bestFit="1" customWidth="1"/>
    <col min="12038" max="12038" width="4.140625" bestFit="1" customWidth="1"/>
    <col min="12039" max="12039" width="61.42578125" customWidth="1"/>
    <col min="12040" max="12040" width="16.85546875" customWidth="1"/>
    <col min="12041" max="12041" width="14" customWidth="1"/>
    <col min="12289" max="12289" width="2.140625" bestFit="1" customWidth="1"/>
    <col min="12290" max="12290" width="3.140625" bestFit="1" customWidth="1"/>
    <col min="12291" max="12291" width="6.7109375" bestFit="1" customWidth="1"/>
    <col min="12292" max="12292" width="3.140625" bestFit="1" customWidth="1"/>
    <col min="12293" max="12293" width="5.140625" bestFit="1" customWidth="1"/>
    <col min="12294" max="12294" width="4.140625" bestFit="1" customWidth="1"/>
    <col min="12295" max="12295" width="61.42578125" customWidth="1"/>
    <col min="12296" max="12296" width="16.85546875" customWidth="1"/>
    <col min="12297" max="12297" width="14" customWidth="1"/>
    <col min="12545" max="12545" width="2.140625" bestFit="1" customWidth="1"/>
    <col min="12546" max="12546" width="3.140625" bestFit="1" customWidth="1"/>
    <col min="12547" max="12547" width="6.7109375" bestFit="1" customWidth="1"/>
    <col min="12548" max="12548" width="3.140625" bestFit="1" customWidth="1"/>
    <col min="12549" max="12549" width="5.140625" bestFit="1" customWidth="1"/>
    <col min="12550" max="12550" width="4.140625" bestFit="1" customWidth="1"/>
    <col min="12551" max="12551" width="61.42578125" customWidth="1"/>
    <col min="12552" max="12552" width="16.85546875" customWidth="1"/>
    <col min="12553" max="12553" width="14" customWidth="1"/>
    <col min="12801" max="12801" width="2.140625" bestFit="1" customWidth="1"/>
    <col min="12802" max="12802" width="3.140625" bestFit="1" customWidth="1"/>
    <col min="12803" max="12803" width="6.7109375" bestFit="1" customWidth="1"/>
    <col min="12804" max="12804" width="3.140625" bestFit="1" customWidth="1"/>
    <col min="12805" max="12805" width="5.140625" bestFit="1" customWidth="1"/>
    <col min="12806" max="12806" width="4.140625" bestFit="1" customWidth="1"/>
    <col min="12807" max="12807" width="61.42578125" customWidth="1"/>
    <col min="12808" max="12808" width="16.85546875" customWidth="1"/>
    <col min="12809" max="12809" width="14" customWidth="1"/>
    <col min="13057" max="13057" width="2.140625" bestFit="1" customWidth="1"/>
    <col min="13058" max="13058" width="3.140625" bestFit="1" customWidth="1"/>
    <col min="13059" max="13059" width="6.7109375" bestFit="1" customWidth="1"/>
    <col min="13060" max="13060" width="3.140625" bestFit="1" customWidth="1"/>
    <col min="13061" max="13061" width="5.140625" bestFit="1" customWidth="1"/>
    <col min="13062" max="13062" width="4.140625" bestFit="1" customWidth="1"/>
    <col min="13063" max="13063" width="61.42578125" customWidth="1"/>
    <col min="13064" max="13064" width="16.85546875" customWidth="1"/>
    <col min="13065" max="13065" width="14" customWidth="1"/>
    <col min="13313" max="13313" width="2.140625" bestFit="1" customWidth="1"/>
    <col min="13314" max="13314" width="3.140625" bestFit="1" customWidth="1"/>
    <col min="13315" max="13315" width="6.7109375" bestFit="1" customWidth="1"/>
    <col min="13316" max="13316" width="3.140625" bestFit="1" customWidth="1"/>
    <col min="13317" max="13317" width="5.140625" bestFit="1" customWidth="1"/>
    <col min="13318" max="13318" width="4.140625" bestFit="1" customWidth="1"/>
    <col min="13319" max="13319" width="61.42578125" customWidth="1"/>
    <col min="13320" max="13320" width="16.85546875" customWidth="1"/>
    <col min="13321" max="13321" width="14" customWidth="1"/>
    <col min="13569" max="13569" width="2.140625" bestFit="1" customWidth="1"/>
    <col min="13570" max="13570" width="3.140625" bestFit="1" customWidth="1"/>
    <col min="13571" max="13571" width="6.7109375" bestFit="1" customWidth="1"/>
    <col min="13572" max="13572" width="3.140625" bestFit="1" customWidth="1"/>
    <col min="13573" max="13573" width="5.140625" bestFit="1" customWidth="1"/>
    <col min="13574" max="13574" width="4.140625" bestFit="1" customWidth="1"/>
    <col min="13575" max="13575" width="61.42578125" customWidth="1"/>
    <col min="13576" max="13576" width="16.85546875" customWidth="1"/>
    <col min="13577" max="13577" width="14" customWidth="1"/>
    <col min="13825" max="13825" width="2.140625" bestFit="1" customWidth="1"/>
    <col min="13826" max="13826" width="3.140625" bestFit="1" customWidth="1"/>
    <col min="13827" max="13827" width="6.7109375" bestFit="1" customWidth="1"/>
    <col min="13828" max="13828" width="3.140625" bestFit="1" customWidth="1"/>
    <col min="13829" max="13829" width="5.140625" bestFit="1" customWidth="1"/>
    <col min="13830" max="13830" width="4.140625" bestFit="1" customWidth="1"/>
    <col min="13831" max="13831" width="61.42578125" customWidth="1"/>
    <col min="13832" max="13832" width="16.85546875" customWidth="1"/>
    <col min="13833" max="13833" width="14" customWidth="1"/>
    <col min="14081" max="14081" width="2.140625" bestFit="1" customWidth="1"/>
    <col min="14082" max="14082" width="3.140625" bestFit="1" customWidth="1"/>
    <col min="14083" max="14083" width="6.7109375" bestFit="1" customWidth="1"/>
    <col min="14084" max="14084" width="3.140625" bestFit="1" customWidth="1"/>
    <col min="14085" max="14085" width="5.140625" bestFit="1" customWidth="1"/>
    <col min="14086" max="14086" width="4.140625" bestFit="1" customWidth="1"/>
    <col min="14087" max="14087" width="61.42578125" customWidth="1"/>
    <col min="14088" max="14088" width="16.85546875" customWidth="1"/>
    <col min="14089" max="14089" width="14" customWidth="1"/>
    <col min="14337" max="14337" width="2.140625" bestFit="1" customWidth="1"/>
    <col min="14338" max="14338" width="3.140625" bestFit="1" customWidth="1"/>
    <col min="14339" max="14339" width="6.7109375" bestFit="1" customWidth="1"/>
    <col min="14340" max="14340" width="3.140625" bestFit="1" customWidth="1"/>
    <col min="14341" max="14341" width="5.140625" bestFit="1" customWidth="1"/>
    <col min="14342" max="14342" width="4.140625" bestFit="1" customWidth="1"/>
    <col min="14343" max="14343" width="61.42578125" customWidth="1"/>
    <col min="14344" max="14344" width="16.85546875" customWidth="1"/>
    <col min="14345" max="14345" width="14" customWidth="1"/>
    <col min="14593" max="14593" width="2.140625" bestFit="1" customWidth="1"/>
    <col min="14594" max="14594" width="3.140625" bestFit="1" customWidth="1"/>
    <col min="14595" max="14595" width="6.7109375" bestFit="1" customWidth="1"/>
    <col min="14596" max="14596" width="3.140625" bestFit="1" customWidth="1"/>
    <col min="14597" max="14597" width="5.140625" bestFit="1" customWidth="1"/>
    <col min="14598" max="14598" width="4.140625" bestFit="1" customWidth="1"/>
    <col min="14599" max="14599" width="61.42578125" customWidth="1"/>
    <col min="14600" max="14600" width="16.85546875" customWidth="1"/>
    <col min="14601" max="14601" width="14" customWidth="1"/>
    <col min="14849" max="14849" width="2.140625" bestFit="1" customWidth="1"/>
    <col min="14850" max="14850" width="3.140625" bestFit="1" customWidth="1"/>
    <col min="14851" max="14851" width="6.7109375" bestFit="1" customWidth="1"/>
    <col min="14852" max="14852" width="3.140625" bestFit="1" customWidth="1"/>
    <col min="14853" max="14853" width="5.140625" bestFit="1" customWidth="1"/>
    <col min="14854" max="14854" width="4.140625" bestFit="1" customWidth="1"/>
    <col min="14855" max="14855" width="61.42578125" customWidth="1"/>
    <col min="14856" max="14856" width="16.85546875" customWidth="1"/>
    <col min="14857" max="14857" width="14" customWidth="1"/>
    <col min="15105" max="15105" width="2.140625" bestFit="1" customWidth="1"/>
    <col min="15106" max="15106" width="3.140625" bestFit="1" customWidth="1"/>
    <col min="15107" max="15107" width="6.7109375" bestFit="1" customWidth="1"/>
    <col min="15108" max="15108" width="3.140625" bestFit="1" customWidth="1"/>
    <col min="15109" max="15109" width="5.140625" bestFit="1" customWidth="1"/>
    <col min="15110" max="15110" width="4.140625" bestFit="1" customWidth="1"/>
    <col min="15111" max="15111" width="61.42578125" customWidth="1"/>
    <col min="15112" max="15112" width="16.85546875" customWidth="1"/>
    <col min="15113" max="15113" width="14" customWidth="1"/>
    <col min="15361" max="15361" width="2.140625" bestFit="1" customWidth="1"/>
    <col min="15362" max="15362" width="3.140625" bestFit="1" customWidth="1"/>
    <col min="15363" max="15363" width="6.7109375" bestFit="1" customWidth="1"/>
    <col min="15364" max="15364" width="3.140625" bestFit="1" customWidth="1"/>
    <col min="15365" max="15365" width="5.140625" bestFit="1" customWidth="1"/>
    <col min="15366" max="15366" width="4.140625" bestFit="1" customWidth="1"/>
    <col min="15367" max="15367" width="61.42578125" customWidth="1"/>
    <col min="15368" max="15368" width="16.85546875" customWidth="1"/>
    <col min="15369" max="15369" width="14" customWidth="1"/>
    <col min="15617" max="15617" width="2.140625" bestFit="1" customWidth="1"/>
    <col min="15618" max="15618" width="3.140625" bestFit="1" customWidth="1"/>
    <col min="15619" max="15619" width="6.7109375" bestFit="1" customWidth="1"/>
    <col min="15620" max="15620" width="3.140625" bestFit="1" customWidth="1"/>
    <col min="15621" max="15621" width="5.140625" bestFit="1" customWidth="1"/>
    <col min="15622" max="15622" width="4.140625" bestFit="1" customWidth="1"/>
    <col min="15623" max="15623" width="61.42578125" customWidth="1"/>
    <col min="15624" max="15624" width="16.85546875" customWidth="1"/>
    <col min="15625" max="15625" width="14" customWidth="1"/>
    <col min="15873" max="15873" width="2.140625" bestFit="1" customWidth="1"/>
    <col min="15874" max="15874" width="3.140625" bestFit="1" customWidth="1"/>
    <col min="15875" max="15875" width="6.7109375" bestFit="1" customWidth="1"/>
    <col min="15876" max="15876" width="3.140625" bestFit="1" customWidth="1"/>
    <col min="15877" max="15877" width="5.140625" bestFit="1" customWidth="1"/>
    <col min="15878" max="15878" width="4.140625" bestFit="1" customWidth="1"/>
    <col min="15879" max="15879" width="61.42578125" customWidth="1"/>
    <col min="15880" max="15880" width="16.85546875" customWidth="1"/>
    <col min="15881" max="15881" width="14" customWidth="1"/>
    <col min="16129" max="16129" width="2.140625" bestFit="1" customWidth="1"/>
    <col min="16130" max="16130" width="3.140625" bestFit="1" customWidth="1"/>
    <col min="16131" max="16131" width="6.7109375" bestFit="1" customWidth="1"/>
    <col min="16132" max="16132" width="3.140625" bestFit="1" customWidth="1"/>
    <col min="16133" max="16133" width="5.140625" bestFit="1" customWidth="1"/>
    <col min="16134" max="16134" width="4.140625" bestFit="1" customWidth="1"/>
    <col min="16135" max="16135" width="61.42578125" customWidth="1"/>
    <col min="16136" max="16136" width="16.85546875" customWidth="1"/>
    <col min="16137" max="16137" width="14" customWidth="1"/>
  </cols>
  <sheetData>
    <row r="1" spans="1:10">
      <c r="A1" s="162" t="s">
        <v>93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>
      <c r="A2" s="162" t="s">
        <v>84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>
      <c r="A3" s="162" t="s">
        <v>83</v>
      </c>
      <c r="B3" s="162"/>
      <c r="C3" s="162"/>
      <c r="D3" s="162"/>
      <c r="E3" s="162"/>
      <c r="F3" s="162"/>
      <c r="G3" s="162"/>
      <c r="H3" s="162"/>
      <c r="I3" s="162"/>
      <c r="J3" s="162"/>
    </row>
    <row r="4" spans="1:10">
      <c r="A4" s="162" t="s">
        <v>330</v>
      </c>
      <c r="B4" s="162"/>
      <c r="C4" s="162"/>
      <c r="D4" s="162"/>
      <c r="E4" s="162"/>
      <c r="F4" s="162"/>
      <c r="G4" s="162"/>
      <c r="H4" s="162"/>
      <c r="I4" s="162"/>
      <c r="J4" s="162"/>
    </row>
    <row r="6" spans="1:10" s="29" customFormat="1" ht="15" customHeight="1">
      <c r="A6" s="163" t="s">
        <v>277</v>
      </c>
      <c r="B6" s="163"/>
      <c r="C6" s="163"/>
      <c r="D6" s="163"/>
      <c r="E6" s="163"/>
      <c r="F6" s="163"/>
      <c r="G6" s="163"/>
      <c r="H6" s="163"/>
      <c r="I6" s="163"/>
      <c r="J6" s="163"/>
    </row>
    <row r="7" spans="1:10">
      <c r="A7" s="28"/>
      <c r="B7" s="28"/>
      <c r="C7" s="28"/>
      <c r="D7" s="28"/>
      <c r="E7" s="28"/>
      <c r="F7" s="28"/>
      <c r="G7" s="27"/>
      <c r="H7" s="164" t="s">
        <v>82</v>
      </c>
      <c r="I7" s="164"/>
      <c r="J7" s="164"/>
    </row>
    <row r="8" spans="1:10">
      <c r="A8" s="165" t="s">
        <v>81</v>
      </c>
      <c r="B8" s="166"/>
      <c r="C8" s="166"/>
      <c r="D8" s="166"/>
      <c r="E8" s="166"/>
      <c r="F8" s="167"/>
      <c r="G8" s="34" t="s">
        <v>80</v>
      </c>
      <c r="H8" s="35" t="s">
        <v>278</v>
      </c>
      <c r="I8" s="58" t="s">
        <v>227</v>
      </c>
      <c r="J8" s="58" t="s">
        <v>228</v>
      </c>
    </row>
    <row r="9" spans="1:10" s="32" customFormat="1" ht="12.75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1">
        <v>7</v>
      </c>
      <c r="H9" s="35">
        <v>8</v>
      </c>
      <c r="I9" s="62">
        <v>9</v>
      </c>
      <c r="J9" s="62">
        <v>10</v>
      </c>
    </row>
    <row r="10" spans="1:10">
      <c r="A10" s="5" t="s">
        <v>12</v>
      </c>
      <c r="B10" s="5" t="s">
        <v>3</v>
      </c>
      <c r="C10" s="5" t="s">
        <v>8</v>
      </c>
      <c r="D10" s="5" t="s">
        <v>3</v>
      </c>
      <c r="E10" s="5" t="s">
        <v>0</v>
      </c>
      <c r="F10" s="5" t="s">
        <v>7</v>
      </c>
      <c r="G10" s="4" t="s">
        <v>79</v>
      </c>
      <c r="H10" s="42">
        <f>H11+H15+H19+H24+H32+H40+H43+H51+H54</f>
        <v>46142000</v>
      </c>
      <c r="I10" s="42">
        <f t="shared" ref="I10" si="0">I11+I15+I19+I24+I32+I40+I43+I51+I54</f>
        <v>0</v>
      </c>
      <c r="J10" s="42">
        <f>J11+J15+J19+J24+J32+J40+J43+J51+J54</f>
        <v>46142000</v>
      </c>
    </row>
    <row r="11" spans="1:10">
      <c r="A11" s="5" t="s">
        <v>12</v>
      </c>
      <c r="B11" s="5" t="s">
        <v>64</v>
      </c>
      <c r="C11" s="5" t="s">
        <v>8</v>
      </c>
      <c r="D11" s="5" t="s">
        <v>3</v>
      </c>
      <c r="E11" s="5" t="s">
        <v>0</v>
      </c>
      <c r="F11" s="5" t="s">
        <v>7</v>
      </c>
      <c r="G11" s="4" t="s">
        <v>78</v>
      </c>
      <c r="H11" s="42">
        <f>H12</f>
        <v>11650000</v>
      </c>
      <c r="I11" s="42">
        <f t="shared" ref="I11:J11" si="1">I12</f>
        <v>0</v>
      </c>
      <c r="J11" s="42">
        <f t="shared" si="1"/>
        <v>11650000</v>
      </c>
    </row>
    <row r="12" spans="1:10">
      <c r="A12" s="5" t="s">
        <v>12</v>
      </c>
      <c r="B12" s="5" t="s">
        <v>64</v>
      </c>
      <c r="C12" s="5" t="s">
        <v>27</v>
      </c>
      <c r="D12" s="5" t="s">
        <v>64</v>
      </c>
      <c r="E12" s="5" t="s">
        <v>0</v>
      </c>
      <c r="F12" s="5" t="s">
        <v>52</v>
      </c>
      <c r="G12" s="10" t="s">
        <v>77</v>
      </c>
      <c r="H12" s="43">
        <f>H13+H14</f>
        <v>11650000</v>
      </c>
      <c r="I12" s="43">
        <f t="shared" ref="I12:J12" si="2">I13+I14</f>
        <v>0</v>
      </c>
      <c r="J12" s="43">
        <f t="shared" si="2"/>
        <v>11650000</v>
      </c>
    </row>
    <row r="13" spans="1:10" ht="51">
      <c r="A13" s="2" t="s">
        <v>12</v>
      </c>
      <c r="B13" s="2" t="s">
        <v>64</v>
      </c>
      <c r="C13" s="2" t="s">
        <v>76</v>
      </c>
      <c r="D13" s="2" t="s">
        <v>64</v>
      </c>
      <c r="E13" s="2" t="s">
        <v>177</v>
      </c>
      <c r="F13" s="2" t="s">
        <v>52</v>
      </c>
      <c r="G13" s="1" t="s">
        <v>75</v>
      </c>
      <c r="H13" s="44">
        <v>11600000</v>
      </c>
      <c r="I13" s="44"/>
      <c r="J13" s="44">
        <v>11600000</v>
      </c>
    </row>
    <row r="14" spans="1:10" ht="78.75" customHeight="1">
      <c r="A14" s="2" t="s">
        <v>12</v>
      </c>
      <c r="B14" s="2" t="s">
        <v>64</v>
      </c>
      <c r="C14" s="2" t="s">
        <v>74</v>
      </c>
      <c r="D14" s="2" t="s">
        <v>64</v>
      </c>
      <c r="E14" s="2" t="s">
        <v>177</v>
      </c>
      <c r="F14" s="2" t="s">
        <v>52</v>
      </c>
      <c r="G14" s="36" t="s">
        <v>73</v>
      </c>
      <c r="H14" s="44">
        <v>50000</v>
      </c>
      <c r="I14" s="44"/>
      <c r="J14" s="44">
        <v>50000</v>
      </c>
    </row>
    <row r="15" spans="1:10" ht="25.5">
      <c r="A15" s="5" t="s">
        <v>12</v>
      </c>
      <c r="B15" s="5" t="s">
        <v>85</v>
      </c>
      <c r="C15" s="5" t="s">
        <v>8</v>
      </c>
      <c r="D15" s="5" t="s">
        <v>3</v>
      </c>
      <c r="E15" s="5" t="s">
        <v>0</v>
      </c>
      <c r="F15" s="5" t="s">
        <v>7</v>
      </c>
      <c r="G15" s="4" t="s">
        <v>86</v>
      </c>
      <c r="H15" s="43">
        <f>H16+H17+H18</f>
        <v>722000</v>
      </c>
      <c r="I15" s="43">
        <f t="shared" ref="I15:J15" si="3">I16+I17+I18</f>
        <v>0</v>
      </c>
      <c r="J15" s="43">
        <f t="shared" si="3"/>
        <v>722000</v>
      </c>
    </row>
    <row r="16" spans="1:10" ht="25.5">
      <c r="A16" s="2" t="s">
        <v>12</v>
      </c>
      <c r="B16" s="2" t="s">
        <v>85</v>
      </c>
      <c r="C16" s="2" t="s">
        <v>87</v>
      </c>
      <c r="D16" s="2" t="s">
        <v>64</v>
      </c>
      <c r="E16" s="2" t="s">
        <v>0</v>
      </c>
      <c r="F16" s="2" t="s">
        <v>52</v>
      </c>
      <c r="G16" s="1" t="s">
        <v>90</v>
      </c>
      <c r="H16" s="44">
        <v>300000</v>
      </c>
      <c r="I16" s="44"/>
      <c r="J16" s="44">
        <v>300000</v>
      </c>
    </row>
    <row r="17" spans="1:10" ht="38.25">
      <c r="A17" s="2" t="s">
        <v>12</v>
      </c>
      <c r="B17" s="2" t="s">
        <v>85</v>
      </c>
      <c r="C17" s="2" t="s">
        <v>88</v>
      </c>
      <c r="D17" s="2" t="s">
        <v>64</v>
      </c>
      <c r="E17" s="2" t="s">
        <v>0</v>
      </c>
      <c r="F17" s="2" t="s">
        <v>52</v>
      </c>
      <c r="G17" s="1" t="s">
        <v>91</v>
      </c>
      <c r="H17" s="44">
        <v>2000</v>
      </c>
      <c r="I17" s="44"/>
      <c r="J17" s="44">
        <v>2000</v>
      </c>
    </row>
    <row r="18" spans="1:10" ht="38.25">
      <c r="A18" s="2" t="s">
        <v>12</v>
      </c>
      <c r="B18" s="2" t="s">
        <v>85</v>
      </c>
      <c r="C18" s="2" t="s">
        <v>89</v>
      </c>
      <c r="D18" s="2" t="s">
        <v>64</v>
      </c>
      <c r="E18" s="2" t="s">
        <v>0</v>
      </c>
      <c r="F18" s="2" t="s">
        <v>52</v>
      </c>
      <c r="G18" s="1" t="s">
        <v>92</v>
      </c>
      <c r="H18" s="44">
        <v>420000</v>
      </c>
      <c r="I18" s="44"/>
      <c r="J18" s="44">
        <v>420000</v>
      </c>
    </row>
    <row r="19" spans="1:10">
      <c r="A19" s="5" t="s">
        <v>12</v>
      </c>
      <c r="B19" s="5" t="s">
        <v>66</v>
      </c>
      <c r="C19" s="5" t="s">
        <v>8</v>
      </c>
      <c r="D19" s="5" t="s">
        <v>3</v>
      </c>
      <c r="E19" s="5" t="s">
        <v>0</v>
      </c>
      <c r="F19" s="5" t="s">
        <v>7</v>
      </c>
      <c r="G19" s="4" t="s">
        <v>72</v>
      </c>
      <c r="H19" s="42">
        <f>H20</f>
        <v>7805000</v>
      </c>
      <c r="I19" s="42">
        <f t="shared" ref="I19:J19" si="4">I20</f>
        <v>0</v>
      </c>
      <c r="J19" s="42">
        <f t="shared" si="4"/>
        <v>7805000</v>
      </c>
    </row>
    <row r="20" spans="1:10" ht="25.5">
      <c r="A20" s="5" t="s">
        <v>12</v>
      </c>
      <c r="B20" s="5" t="s">
        <v>66</v>
      </c>
      <c r="C20" s="5" t="s">
        <v>5</v>
      </c>
      <c r="D20" s="5" t="s">
        <v>3</v>
      </c>
      <c r="E20" s="5" t="s">
        <v>0</v>
      </c>
      <c r="F20" s="5" t="s">
        <v>52</v>
      </c>
      <c r="G20" s="4" t="s">
        <v>71</v>
      </c>
      <c r="H20" s="42">
        <f>H21+H22+H23</f>
        <v>7805000</v>
      </c>
      <c r="I20" s="42">
        <f t="shared" ref="I20:J20" si="5">I21+I22+I23</f>
        <v>0</v>
      </c>
      <c r="J20" s="42">
        <f t="shared" si="5"/>
        <v>7805000</v>
      </c>
    </row>
    <row r="21" spans="1:10" ht="25.5">
      <c r="A21" s="2" t="s">
        <v>12</v>
      </c>
      <c r="B21" s="2" t="s">
        <v>66</v>
      </c>
      <c r="C21" s="2" t="s">
        <v>70</v>
      </c>
      <c r="D21" s="2" t="s">
        <v>64</v>
      </c>
      <c r="E21" s="2" t="s">
        <v>177</v>
      </c>
      <c r="F21" s="2" t="s">
        <v>52</v>
      </c>
      <c r="G21" s="1" t="s">
        <v>69</v>
      </c>
      <c r="H21" s="44">
        <v>6600000</v>
      </c>
      <c r="I21" s="44"/>
      <c r="J21" s="44">
        <v>6600000</v>
      </c>
    </row>
    <row r="22" spans="1:10" ht="25.5">
      <c r="A22" s="2" t="s">
        <v>12</v>
      </c>
      <c r="B22" s="2" t="s">
        <v>66</v>
      </c>
      <c r="C22" s="2" t="s">
        <v>68</v>
      </c>
      <c r="D22" s="2" t="s">
        <v>64</v>
      </c>
      <c r="E22" s="2" t="s">
        <v>177</v>
      </c>
      <c r="F22" s="2" t="s">
        <v>52</v>
      </c>
      <c r="G22" s="1" t="s">
        <v>67</v>
      </c>
      <c r="H22" s="44">
        <v>1200000</v>
      </c>
      <c r="I22" s="44"/>
      <c r="J22" s="44">
        <v>1200000</v>
      </c>
    </row>
    <row r="23" spans="1:10">
      <c r="A23" s="2" t="s">
        <v>12</v>
      </c>
      <c r="B23" s="2" t="s">
        <v>66</v>
      </c>
      <c r="C23" s="2" t="s">
        <v>65</v>
      </c>
      <c r="D23" s="2" t="s">
        <v>64</v>
      </c>
      <c r="E23" s="2" t="s">
        <v>177</v>
      </c>
      <c r="F23" s="2" t="s">
        <v>52</v>
      </c>
      <c r="G23" s="1" t="s">
        <v>63</v>
      </c>
      <c r="H23" s="44">
        <v>5000</v>
      </c>
      <c r="I23" s="44"/>
      <c r="J23" s="44">
        <v>5000</v>
      </c>
    </row>
    <row r="24" spans="1:10">
      <c r="A24" s="5" t="s">
        <v>12</v>
      </c>
      <c r="B24" s="5" t="s">
        <v>53</v>
      </c>
      <c r="C24" s="6" t="s">
        <v>8</v>
      </c>
      <c r="D24" s="5" t="s">
        <v>3</v>
      </c>
      <c r="E24" s="5" t="s">
        <v>0</v>
      </c>
      <c r="F24" s="5" t="s">
        <v>7</v>
      </c>
      <c r="G24" s="10" t="s">
        <v>62</v>
      </c>
      <c r="H24" s="42">
        <f>H25+H27</f>
        <v>16900000</v>
      </c>
      <c r="I24" s="42">
        <f t="shared" ref="I24:J24" si="6">I25+I27</f>
        <v>0</v>
      </c>
      <c r="J24" s="42">
        <f t="shared" si="6"/>
        <v>16900000</v>
      </c>
    </row>
    <row r="25" spans="1:10">
      <c r="A25" s="5" t="s">
        <v>12</v>
      </c>
      <c r="B25" s="5" t="s">
        <v>53</v>
      </c>
      <c r="C25" s="6" t="s">
        <v>5</v>
      </c>
      <c r="D25" s="5" t="s">
        <v>3</v>
      </c>
      <c r="E25" s="5" t="s">
        <v>0</v>
      </c>
      <c r="F25" s="5" t="s">
        <v>52</v>
      </c>
      <c r="G25" s="10" t="s">
        <v>61</v>
      </c>
      <c r="H25" s="42">
        <f>H26</f>
        <v>1000000</v>
      </c>
      <c r="I25" s="42">
        <f t="shared" ref="I25:J25" si="7">I26</f>
        <v>0</v>
      </c>
      <c r="J25" s="42">
        <f t="shared" si="7"/>
        <v>1000000</v>
      </c>
    </row>
    <row r="26" spans="1:10" ht="29.25" customHeight="1">
      <c r="A26" s="2" t="s">
        <v>12</v>
      </c>
      <c r="B26" s="2" t="s">
        <v>53</v>
      </c>
      <c r="C26" s="3" t="s">
        <v>60</v>
      </c>
      <c r="D26" s="2" t="s">
        <v>32</v>
      </c>
      <c r="E26" s="2" t="s">
        <v>177</v>
      </c>
      <c r="F26" s="2" t="s">
        <v>52</v>
      </c>
      <c r="G26" s="12" t="s">
        <v>59</v>
      </c>
      <c r="H26" s="44">
        <v>1000000</v>
      </c>
      <c r="I26" s="44"/>
      <c r="J26" s="44">
        <v>1000000</v>
      </c>
    </row>
    <row r="27" spans="1:10">
      <c r="A27" s="5" t="s">
        <v>12</v>
      </c>
      <c r="B27" s="5" t="s">
        <v>53</v>
      </c>
      <c r="C27" s="6" t="s">
        <v>22</v>
      </c>
      <c r="D27" s="5" t="s">
        <v>3</v>
      </c>
      <c r="E27" s="5" t="s">
        <v>0</v>
      </c>
      <c r="F27" s="5" t="s">
        <v>52</v>
      </c>
      <c r="G27" s="10" t="s">
        <v>58</v>
      </c>
      <c r="H27" s="88">
        <f>H28+H30</f>
        <v>15900000</v>
      </c>
      <c r="I27" s="88">
        <f t="shared" ref="I27:J27" si="8">I28+I30</f>
        <v>0</v>
      </c>
      <c r="J27" s="88">
        <f t="shared" si="8"/>
        <v>15900000</v>
      </c>
    </row>
    <row r="28" spans="1:10" ht="29.25" customHeight="1">
      <c r="A28" s="8" t="s">
        <v>12</v>
      </c>
      <c r="B28" s="8" t="s">
        <v>53</v>
      </c>
      <c r="C28" s="9" t="s">
        <v>57</v>
      </c>
      <c r="D28" s="8" t="s">
        <v>3</v>
      </c>
      <c r="E28" s="8" t="s">
        <v>177</v>
      </c>
      <c r="F28" s="8" t="s">
        <v>52</v>
      </c>
      <c r="G28" s="15" t="s">
        <v>56</v>
      </c>
      <c r="H28" s="48">
        <f>H29</f>
        <v>11000000</v>
      </c>
      <c r="I28" s="48">
        <f t="shared" ref="I28:J28" si="9">I29</f>
        <v>0</v>
      </c>
      <c r="J28" s="48">
        <f t="shared" si="9"/>
        <v>11000000</v>
      </c>
    </row>
    <row r="29" spans="1:10" ht="25.5">
      <c r="A29" s="2" t="s">
        <v>12</v>
      </c>
      <c r="B29" s="2" t="s">
        <v>53</v>
      </c>
      <c r="C29" s="3" t="s">
        <v>95</v>
      </c>
      <c r="D29" s="2" t="s">
        <v>32</v>
      </c>
      <c r="E29" s="2" t="s">
        <v>177</v>
      </c>
      <c r="F29" s="2" t="s">
        <v>52</v>
      </c>
      <c r="G29" s="12" t="s">
        <v>94</v>
      </c>
      <c r="H29" s="89">
        <v>11000000</v>
      </c>
      <c r="I29" s="89"/>
      <c r="J29" s="89">
        <v>11000000</v>
      </c>
    </row>
    <row r="30" spans="1:10" ht="38.25">
      <c r="A30" s="8" t="s">
        <v>12</v>
      </c>
      <c r="B30" s="8" t="s">
        <v>53</v>
      </c>
      <c r="C30" s="9" t="s">
        <v>21</v>
      </c>
      <c r="D30" s="8" t="s">
        <v>3</v>
      </c>
      <c r="E30" s="8" t="s">
        <v>177</v>
      </c>
      <c r="F30" s="8" t="s">
        <v>52</v>
      </c>
      <c r="G30" s="15" t="s">
        <v>54</v>
      </c>
      <c r="H30" s="90">
        <f>H31</f>
        <v>4900000</v>
      </c>
      <c r="I30" s="90">
        <f t="shared" ref="I30:J30" si="10">I31</f>
        <v>0</v>
      </c>
      <c r="J30" s="90">
        <f t="shared" si="10"/>
        <v>4900000</v>
      </c>
    </row>
    <row r="31" spans="1:10" ht="25.5">
      <c r="A31" s="2" t="s">
        <v>12</v>
      </c>
      <c r="B31" s="2" t="s">
        <v>53</v>
      </c>
      <c r="C31" s="3" t="s">
        <v>96</v>
      </c>
      <c r="D31" s="2" t="s">
        <v>32</v>
      </c>
      <c r="E31" s="2" t="s">
        <v>177</v>
      </c>
      <c r="F31" s="2" t="s">
        <v>52</v>
      </c>
      <c r="G31" s="12" t="s">
        <v>97</v>
      </c>
      <c r="H31" s="89">
        <v>4900000</v>
      </c>
      <c r="I31" s="89"/>
      <c r="J31" s="89">
        <v>4900000</v>
      </c>
    </row>
    <row r="32" spans="1:10" ht="25.5">
      <c r="A32" s="5" t="s">
        <v>12</v>
      </c>
      <c r="B32" s="5" t="s">
        <v>38</v>
      </c>
      <c r="C32" s="6" t="s">
        <v>8</v>
      </c>
      <c r="D32" s="5" t="s">
        <v>3</v>
      </c>
      <c r="E32" s="5" t="s">
        <v>0</v>
      </c>
      <c r="F32" s="5" t="s">
        <v>7</v>
      </c>
      <c r="G32" s="10" t="s">
        <v>51</v>
      </c>
      <c r="H32" s="42">
        <f>H33</f>
        <v>3150000</v>
      </c>
      <c r="I32" s="42">
        <f t="shared" ref="I32:J32" si="11">I33</f>
        <v>0</v>
      </c>
      <c r="J32" s="42">
        <f t="shared" si="11"/>
        <v>3150000</v>
      </c>
    </row>
    <row r="33" spans="1:10" ht="63.75">
      <c r="A33" s="5" t="s">
        <v>12</v>
      </c>
      <c r="B33" s="5" t="s">
        <v>38</v>
      </c>
      <c r="C33" s="6" t="s">
        <v>50</v>
      </c>
      <c r="D33" s="5" t="s">
        <v>3</v>
      </c>
      <c r="E33" s="5" t="s">
        <v>0</v>
      </c>
      <c r="F33" s="5" t="s">
        <v>36</v>
      </c>
      <c r="G33" s="37" t="s">
        <v>49</v>
      </c>
      <c r="H33" s="43">
        <f>H34+H36+H38</f>
        <v>3150000</v>
      </c>
      <c r="I33" s="43">
        <f t="shared" ref="I33:J33" si="12">I34+I36+I38</f>
        <v>0</v>
      </c>
      <c r="J33" s="43">
        <f t="shared" si="12"/>
        <v>3150000</v>
      </c>
    </row>
    <row r="34" spans="1:10" ht="50.25" customHeight="1">
      <c r="A34" s="8" t="s">
        <v>12</v>
      </c>
      <c r="B34" s="8" t="s">
        <v>38</v>
      </c>
      <c r="C34" s="9" t="s">
        <v>48</v>
      </c>
      <c r="D34" s="8" t="s">
        <v>3</v>
      </c>
      <c r="E34" s="8" t="s">
        <v>0</v>
      </c>
      <c r="F34" s="8" t="s">
        <v>36</v>
      </c>
      <c r="G34" s="26" t="s">
        <v>47</v>
      </c>
      <c r="H34" s="45">
        <f>H35</f>
        <v>1100000</v>
      </c>
      <c r="I34" s="45">
        <f t="shared" ref="I34:J34" si="13">I35</f>
        <v>0</v>
      </c>
      <c r="J34" s="45">
        <f t="shared" si="13"/>
        <v>1100000</v>
      </c>
    </row>
    <row r="35" spans="1:10" ht="63.75">
      <c r="A35" s="2" t="s">
        <v>12</v>
      </c>
      <c r="B35" s="2" t="s">
        <v>38</v>
      </c>
      <c r="C35" s="3" t="s">
        <v>46</v>
      </c>
      <c r="D35" s="2" t="s">
        <v>32</v>
      </c>
      <c r="E35" s="2" t="s">
        <v>0</v>
      </c>
      <c r="F35" s="2" t="s">
        <v>36</v>
      </c>
      <c r="G35" s="38" t="s">
        <v>45</v>
      </c>
      <c r="H35" s="44">
        <v>1100000</v>
      </c>
      <c r="I35" s="44"/>
      <c r="J35" s="44">
        <v>1100000</v>
      </c>
    </row>
    <row r="36" spans="1:10" ht="55.5" customHeight="1">
      <c r="A36" s="21" t="s">
        <v>12</v>
      </c>
      <c r="B36" s="21" t="s">
        <v>38</v>
      </c>
      <c r="C36" s="22" t="s">
        <v>44</v>
      </c>
      <c r="D36" s="21" t="s">
        <v>3</v>
      </c>
      <c r="E36" s="21" t="s">
        <v>0</v>
      </c>
      <c r="F36" s="21" t="s">
        <v>36</v>
      </c>
      <c r="G36" s="39" t="s">
        <v>43</v>
      </c>
      <c r="H36" s="45">
        <f>H37</f>
        <v>1500000</v>
      </c>
      <c r="I36" s="45">
        <f t="shared" ref="I36:J36" si="14">I37</f>
        <v>0</v>
      </c>
      <c r="J36" s="45">
        <f t="shared" si="14"/>
        <v>1500000</v>
      </c>
    </row>
    <row r="37" spans="1:10" ht="51">
      <c r="A37" s="18" t="s">
        <v>12</v>
      </c>
      <c r="B37" s="18" t="s">
        <v>38</v>
      </c>
      <c r="C37" s="19" t="s">
        <v>42</v>
      </c>
      <c r="D37" s="18" t="s">
        <v>32</v>
      </c>
      <c r="E37" s="18" t="s">
        <v>0</v>
      </c>
      <c r="F37" s="18" t="s">
        <v>36</v>
      </c>
      <c r="G37" s="91" t="s">
        <v>41</v>
      </c>
      <c r="H37" s="46">
        <v>1500000</v>
      </c>
      <c r="I37" s="46"/>
      <c r="J37" s="46">
        <v>1500000</v>
      </c>
    </row>
    <row r="38" spans="1:10" ht="63.75">
      <c r="A38" s="8" t="s">
        <v>12</v>
      </c>
      <c r="B38" s="8" t="s">
        <v>38</v>
      </c>
      <c r="C38" s="9" t="s">
        <v>40</v>
      </c>
      <c r="D38" s="8" t="s">
        <v>3</v>
      </c>
      <c r="E38" s="8" t="s">
        <v>0</v>
      </c>
      <c r="F38" s="8" t="s">
        <v>36</v>
      </c>
      <c r="G38" s="40" t="s">
        <v>39</v>
      </c>
      <c r="H38" s="45">
        <f>H39</f>
        <v>550000</v>
      </c>
      <c r="I38" s="45">
        <f t="shared" ref="I38:J38" si="15">I39</f>
        <v>0</v>
      </c>
      <c r="J38" s="45">
        <f t="shared" si="15"/>
        <v>550000</v>
      </c>
    </row>
    <row r="39" spans="1:10" ht="51">
      <c r="A39" s="2" t="s">
        <v>12</v>
      </c>
      <c r="B39" s="2" t="s">
        <v>38</v>
      </c>
      <c r="C39" s="3" t="s">
        <v>37</v>
      </c>
      <c r="D39" s="2" t="s">
        <v>32</v>
      </c>
      <c r="E39" s="2" t="s">
        <v>0</v>
      </c>
      <c r="F39" s="2" t="s">
        <v>36</v>
      </c>
      <c r="G39" s="12" t="s">
        <v>35</v>
      </c>
      <c r="H39" s="44">
        <v>550000</v>
      </c>
      <c r="I39" s="44"/>
      <c r="J39" s="44">
        <v>550000</v>
      </c>
    </row>
    <row r="40" spans="1:10" ht="25.5">
      <c r="A40" s="24" t="s">
        <v>12</v>
      </c>
      <c r="B40" s="24" t="s">
        <v>32</v>
      </c>
      <c r="C40" s="25" t="s">
        <v>8</v>
      </c>
      <c r="D40" s="24" t="s">
        <v>3</v>
      </c>
      <c r="E40" s="24" t="s">
        <v>0</v>
      </c>
      <c r="F40" s="24" t="s">
        <v>7</v>
      </c>
      <c r="G40" s="23" t="s">
        <v>34</v>
      </c>
      <c r="H40" s="47">
        <f>H41</f>
        <v>55000</v>
      </c>
      <c r="I40" s="47">
        <f t="shared" ref="I40:J41" si="16">I41</f>
        <v>0</v>
      </c>
      <c r="J40" s="47">
        <f t="shared" si="16"/>
        <v>55000</v>
      </c>
    </row>
    <row r="41" spans="1:10">
      <c r="A41" s="21" t="s">
        <v>12</v>
      </c>
      <c r="B41" s="21" t="s">
        <v>32</v>
      </c>
      <c r="C41" s="22" t="s">
        <v>5</v>
      </c>
      <c r="D41" s="21" t="s">
        <v>3</v>
      </c>
      <c r="E41" s="21" t="s">
        <v>0</v>
      </c>
      <c r="F41" s="21" t="s">
        <v>30</v>
      </c>
      <c r="G41" s="20" t="s">
        <v>33</v>
      </c>
      <c r="H41" s="48">
        <f>H42</f>
        <v>55000</v>
      </c>
      <c r="I41" s="48">
        <f t="shared" si="16"/>
        <v>0</v>
      </c>
      <c r="J41" s="48">
        <f t="shared" si="16"/>
        <v>55000</v>
      </c>
    </row>
    <row r="42" spans="1:10" ht="25.5">
      <c r="A42" s="18" t="s">
        <v>12</v>
      </c>
      <c r="B42" s="18" t="s">
        <v>32</v>
      </c>
      <c r="C42" s="19" t="s">
        <v>31</v>
      </c>
      <c r="D42" s="18" t="s">
        <v>32</v>
      </c>
      <c r="E42" s="18" t="s">
        <v>0</v>
      </c>
      <c r="F42" s="18" t="s">
        <v>30</v>
      </c>
      <c r="G42" s="17" t="s">
        <v>29</v>
      </c>
      <c r="H42" s="46">
        <v>55000</v>
      </c>
      <c r="I42" s="46"/>
      <c r="J42" s="46">
        <v>55000</v>
      </c>
    </row>
    <row r="43" spans="1:10" ht="25.5">
      <c r="A43" s="5" t="s">
        <v>12</v>
      </c>
      <c r="B43" s="5" t="s">
        <v>19</v>
      </c>
      <c r="C43" s="6" t="s">
        <v>8</v>
      </c>
      <c r="D43" s="5" t="s">
        <v>3</v>
      </c>
      <c r="E43" s="5" t="s">
        <v>0</v>
      </c>
      <c r="F43" s="5" t="s">
        <v>7</v>
      </c>
      <c r="G43" s="10" t="s">
        <v>28</v>
      </c>
      <c r="H43" s="92">
        <f>H44+H46</f>
        <v>5850000</v>
      </c>
      <c r="I43" s="92">
        <f t="shared" ref="I43:J43" si="17">I44+I46</f>
        <v>0</v>
      </c>
      <c r="J43" s="92">
        <f t="shared" si="17"/>
        <v>5850000</v>
      </c>
    </row>
    <row r="44" spans="1:10" ht="51">
      <c r="A44" s="8" t="s">
        <v>12</v>
      </c>
      <c r="B44" s="8" t="s">
        <v>19</v>
      </c>
      <c r="C44" s="9" t="s">
        <v>27</v>
      </c>
      <c r="D44" s="8" t="s">
        <v>3</v>
      </c>
      <c r="E44" s="8" t="s">
        <v>0</v>
      </c>
      <c r="F44" s="8" t="s">
        <v>24</v>
      </c>
      <c r="G44" s="15" t="s">
        <v>26</v>
      </c>
      <c r="H44" s="93">
        <f>H45</f>
        <v>5000000</v>
      </c>
      <c r="I44" s="93">
        <f t="shared" ref="I44:J44" si="18">I45</f>
        <v>0</v>
      </c>
      <c r="J44" s="93">
        <f t="shared" si="18"/>
        <v>5000000</v>
      </c>
    </row>
    <row r="45" spans="1:10" ht="63.75">
      <c r="A45" s="18" t="s">
        <v>12</v>
      </c>
      <c r="B45" s="18" t="s">
        <v>19</v>
      </c>
      <c r="C45" s="19" t="s">
        <v>25</v>
      </c>
      <c r="D45" s="18" t="s">
        <v>32</v>
      </c>
      <c r="E45" s="18" t="s">
        <v>0</v>
      </c>
      <c r="F45" s="18" t="s">
        <v>24</v>
      </c>
      <c r="G45" s="41" t="s">
        <v>23</v>
      </c>
      <c r="H45" s="94">
        <v>5000000</v>
      </c>
      <c r="I45" s="94"/>
      <c r="J45" s="94">
        <v>5000000</v>
      </c>
    </row>
    <row r="46" spans="1:10" ht="25.5">
      <c r="A46" s="8" t="s">
        <v>12</v>
      </c>
      <c r="B46" s="8" t="s">
        <v>19</v>
      </c>
      <c r="C46" s="9" t="s">
        <v>22</v>
      </c>
      <c r="D46" s="8" t="s">
        <v>3</v>
      </c>
      <c r="E46" s="8" t="s">
        <v>0</v>
      </c>
      <c r="F46" s="8" t="s">
        <v>17</v>
      </c>
      <c r="G46" s="15" t="s">
        <v>98</v>
      </c>
      <c r="H46" s="95">
        <f>H47+H49</f>
        <v>850000</v>
      </c>
      <c r="I46" s="95">
        <f t="shared" ref="I46:J46" si="19">I47+I49</f>
        <v>0</v>
      </c>
      <c r="J46" s="95">
        <f t="shared" si="19"/>
        <v>850000</v>
      </c>
    </row>
    <row r="47" spans="1:10" ht="25.5">
      <c r="A47" s="16" t="s">
        <v>12</v>
      </c>
      <c r="B47" s="8" t="s">
        <v>19</v>
      </c>
      <c r="C47" s="9" t="s">
        <v>57</v>
      </c>
      <c r="D47" s="8" t="s">
        <v>3</v>
      </c>
      <c r="E47" s="8" t="s">
        <v>0</v>
      </c>
      <c r="F47" s="8" t="s">
        <v>17</v>
      </c>
      <c r="G47" s="15" t="s">
        <v>99</v>
      </c>
      <c r="H47" s="95">
        <f>H48</f>
        <v>350000</v>
      </c>
      <c r="I47" s="95">
        <f t="shared" ref="I47:J47" si="20">I48</f>
        <v>0</v>
      </c>
      <c r="J47" s="95">
        <f t="shared" si="20"/>
        <v>350000</v>
      </c>
    </row>
    <row r="48" spans="1:10" ht="38.25">
      <c r="A48" s="14" t="s">
        <v>12</v>
      </c>
      <c r="B48" s="2" t="s">
        <v>19</v>
      </c>
      <c r="C48" s="3" t="s">
        <v>55</v>
      </c>
      <c r="D48" s="2" t="s">
        <v>32</v>
      </c>
      <c r="E48" s="2" t="s">
        <v>0</v>
      </c>
      <c r="F48" s="2" t="s">
        <v>17</v>
      </c>
      <c r="G48" s="12" t="s">
        <v>100</v>
      </c>
      <c r="H48" s="96">
        <v>350000</v>
      </c>
      <c r="I48" s="96"/>
      <c r="J48" s="96">
        <v>350000</v>
      </c>
    </row>
    <row r="49" spans="1:10" ht="38.25">
      <c r="A49" s="16" t="s">
        <v>12</v>
      </c>
      <c r="B49" s="8" t="s">
        <v>19</v>
      </c>
      <c r="C49" s="9" t="s">
        <v>21</v>
      </c>
      <c r="D49" s="8" t="s">
        <v>3</v>
      </c>
      <c r="E49" s="8" t="s">
        <v>0</v>
      </c>
      <c r="F49" s="8" t="s">
        <v>17</v>
      </c>
      <c r="G49" s="15" t="s">
        <v>20</v>
      </c>
      <c r="H49" s="95">
        <f>H50</f>
        <v>500000</v>
      </c>
      <c r="I49" s="95">
        <f t="shared" ref="I49:J49" si="21">I50</f>
        <v>0</v>
      </c>
      <c r="J49" s="95">
        <f t="shared" si="21"/>
        <v>500000</v>
      </c>
    </row>
    <row r="50" spans="1:10" ht="38.25">
      <c r="A50" s="14" t="s">
        <v>12</v>
      </c>
      <c r="B50" s="2" t="s">
        <v>19</v>
      </c>
      <c r="C50" s="3" t="s">
        <v>18</v>
      </c>
      <c r="D50" s="2" t="s">
        <v>32</v>
      </c>
      <c r="E50" s="2" t="s">
        <v>0</v>
      </c>
      <c r="F50" s="2" t="s">
        <v>17</v>
      </c>
      <c r="G50" s="12" t="s">
        <v>16</v>
      </c>
      <c r="H50" s="96">
        <v>500000</v>
      </c>
      <c r="I50" s="96"/>
      <c r="J50" s="99">
        <f>H50+I50</f>
        <v>500000</v>
      </c>
    </row>
    <row r="51" spans="1:10">
      <c r="A51" s="13" t="s">
        <v>12</v>
      </c>
      <c r="B51" s="5" t="s">
        <v>11</v>
      </c>
      <c r="C51" s="6" t="s">
        <v>8</v>
      </c>
      <c r="D51" s="5" t="s">
        <v>3</v>
      </c>
      <c r="E51" s="5" t="s">
        <v>0</v>
      </c>
      <c r="F51" s="5" t="s">
        <v>7</v>
      </c>
      <c r="G51" s="10" t="s">
        <v>15</v>
      </c>
      <c r="H51" s="97">
        <f>H52</f>
        <v>5000</v>
      </c>
      <c r="I51" s="97">
        <f t="shared" ref="I51:J52" si="22">I52</f>
        <v>0</v>
      </c>
      <c r="J51" s="97">
        <f t="shared" si="22"/>
        <v>5000</v>
      </c>
    </row>
    <row r="52" spans="1:10">
      <c r="A52" s="5" t="s">
        <v>12</v>
      </c>
      <c r="B52" s="5" t="s">
        <v>11</v>
      </c>
      <c r="C52" s="6" t="s">
        <v>14</v>
      </c>
      <c r="D52" s="5" t="s">
        <v>3</v>
      </c>
      <c r="E52" s="5" t="s">
        <v>0</v>
      </c>
      <c r="F52" s="5" t="s">
        <v>7</v>
      </c>
      <c r="G52" s="10" t="s">
        <v>13</v>
      </c>
      <c r="H52" s="92">
        <f>H53</f>
        <v>5000</v>
      </c>
      <c r="I52" s="92">
        <f t="shared" si="22"/>
        <v>0</v>
      </c>
      <c r="J52" s="92">
        <f t="shared" si="22"/>
        <v>5000</v>
      </c>
    </row>
    <row r="53" spans="1:10" ht="25.5">
      <c r="A53" s="2" t="s">
        <v>12</v>
      </c>
      <c r="B53" s="2" t="s">
        <v>11</v>
      </c>
      <c r="C53" s="3" t="s">
        <v>225</v>
      </c>
      <c r="D53" s="2" t="s">
        <v>32</v>
      </c>
      <c r="E53" s="2" t="s">
        <v>0</v>
      </c>
      <c r="F53" s="2" t="s">
        <v>10</v>
      </c>
      <c r="G53" s="12" t="s">
        <v>226</v>
      </c>
      <c r="H53" s="96">
        <v>5000</v>
      </c>
      <c r="I53" s="96"/>
      <c r="J53" s="99">
        <f>H53+I53</f>
        <v>5000</v>
      </c>
    </row>
    <row r="54" spans="1:10" ht="21.75" customHeight="1">
      <c r="A54" s="13" t="s">
        <v>12</v>
      </c>
      <c r="B54" s="5" t="s">
        <v>101</v>
      </c>
      <c r="C54" s="6" t="s">
        <v>8</v>
      </c>
      <c r="D54" s="5" t="s">
        <v>3</v>
      </c>
      <c r="E54" s="5" t="s">
        <v>0</v>
      </c>
      <c r="F54" s="5" t="s">
        <v>7</v>
      </c>
      <c r="G54" s="10" t="s">
        <v>102</v>
      </c>
      <c r="H54" s="97">
        <f>H55</f>
        <v>5000</v>
      </c>
      <c r="I54" s="97">
        <f t="shared" ref="I54:J54" si="23">I55</f>
        <v>0</v>
      </c>
      <c r="J54" s="97">
        <f t="shared" si="23"/>
        <v>5000</v>
      </c>
    </row>
    <row r="55" spans="1:10" ht="18" customHeight="1">
      <c r="A55" s="2" t="s">
        <v>12</v>
      </c>
      <c r="B55" s="2" t="s">
        <v>101</v>
      </c>
      <c r="C55" s="3" t="s">
        <v>104</v>
      </c>
      <c r="D55" s="2" t="s">
        <v>32</v>
      </c>
      <c r="E55" s="2" t="s">
        <v>0</v>
      </c>
      <c r="F55" s="2" t="s">
        <v>105</v>
      </c>
      <c r="G55" s="12" t="s">
        <v>103</v>
      </c>
      <c r="H55" s="96">
        <v>5000</v>
      </c>
      <c r="I55" s="96"/>
      <c r="J55" s="99">
        <f>H55+I55</f>
        <v>5000</v>
      </c>
    </row>
    <row r="56" spans="1:10">
      <c r="A56" s="5" t="s">
        <v>2</v>
      </c>
      <c r="B56" s="5" t="s">
        <v>3</v>
      </c>
      <c r="C56" s="6" t="s">
        <v>8</v>
      </c>
      <c r="D56" s="5" t="s">
        <v>3</v>
      </c>
      <c r="E56" s="5" t="s">
        <v>0</v>
      </c>
      <c r="F56" s="5" t="s">
        <v>7</v>
      </c>
      <c r="G56" s="11" t="s">
        <v>9</v>
      </c>
      <c r="H56" s="92">
        <f>H57</f>
        <v>31859841.309999999</v>
      </c>
      <c r="I56" s="92">
        <f t="shared" ref="I56:J56" si="24">I57</f>
        <v>14897018.07</v>
      </c>
      <c r="J56" s="92">
        <f t="shared" si="24"/>
        <v>46756859.379999995</v>
      </c>
    </row>
    <row r="57" spans="1:10" ht="25.5">
      <c r="A57" s="5" t="s">
        <v>2</v>
      </c>
      <c r="B57" s="5" t="s">
        <v>1</v>
      </c>
      <c r="C57" s="6" t="s">
        <v>8</v>
      </c>
      <c r="D57" s="5" t="s">
        <v>3</v>
      </c>
      <c r="E57" s="5" t="s">
        <v>0</v>
      </c>
      <c r="F57" s="5" t="s">
        <v>7</v>
      </c>
      <c r="G57" s="11" t="s">
        <v>6</v>
      </c>
      <c r="H57" s="92">
        <f>H58+H59+H60+H61</f>
        <v>31859841.309999999</v>
      </c>
      <c r="I57" s="92">
        <f>I58+I59+I60+I61+I62</f>
        <v>14897018.07</v>
      </c>
      <c r="J57" s="92">
        <f>J58+J59+J60+J61+J62</f>
        <v>46756859.379999995</v>
      </c>
    </row>
    <row r="58" spans="1:10" ht="25.5">
      <c r="A58" s="8" t="s">
        <v>2</v>
      </c>
      <c r="B58" s="8" t="s">
        <v>1</v>
      </c>
      <c r="C58" s="9" t="s">
        <v>224</v>
      </c>
      <c r="D58" s="8" t="s">
        <v>3</v>
      </c>
      <c r="E58" s="8" t="s">
        <v>0</v>
      </c>
      <c r="F58" s="8" t="s">
        <v>276</v>
      </c>
      <c r="G58" s="15" t="s">
        <v>4</v>
      </c>
      <c r="H58" s="93">
        <v>9721813</v>
      </c>
      <c r="I58" s="93">
        <v>204348</v>
      </c>
      <c r="J58" s="99">
        <f>H58+I58</f>
        <v>9926161</v>
      </c>
    </row>
    <row r="59" spans="1:10" ht="25.5">
      <c r="A59" s="8" t="s">
        <v>2</v>
      </c>
      <c r="B59" s="8" t="s">
        <v>1</v>
      </c>
      <c r="C59" s="9" t="s">
        <v>229</v>
      </c>
      <c r="D59" s="8" t="s">
        <v>3</v>
      </c>
      <c r="E59" s="8" t="s">
        <v>0</v>
      </c>
      <c r="F59" s="8" t="s">
        <v>276</v>
      </c>
      <c r="G59" s="7" t="s">
        <v>230</v>
      </c>
      <c r="H59" s="99">
        <v>21108555.309999999</v>
      </c>
      <c r="I59" s="99">
        <v>9211340.0700000003</v>
      </c>
      <c r="J59" s="99">
        <f>H59+I59</f>
        <v>30319895.379999999</v>
      </c>
    </row>
    <row r="60" spans="1:10" ht="25.5">
      <c r="A60" s="100" t="s">
        <v>2</v>
      </c>
      <c r="B60" s="100" t="s">
        <v>1</v>
      </c>
      <c r="C60" s="101" t="s">
        <v>321</v>
      </c>
      <c r="D60" s="100" t="s">
        <v>3</v>
      </c>
      <c r="E60" s="100" t="s">
        <v>0</v>
      </c>
      <c r="F60" s="100" t="s">
        <v>276</v>
      </c>
      <c r="G60" s="102" t="s">
        <v>320</v>
      </c>
      <c r="H60" s="103">
        <v>1029473</v>
      </c>
      <c r="I60" s="103"/>
      <c r="J60" s="99">
        <f>H60+I60</f>
        <v>1029473</v>
      </c>
    </row>
    <row r="61" spans="1:10">
      <c r="A61" s="100" t="s">
        <v>2</v>
      </c>
      <c r="B61" s="100" t="s">
        <v>1</v>
      </c>
      <c r="C61" s="101" t="s">
        <v>322</v>
      </c>
      <c r="D61" s="100" t="s">
        <v>3</v>
      </c>
      <c r="E61" s="100" t="s">
        <v>0</v>
      </c>
      <c r="F61" s="100" t="s">
        <v>276</v>
      </c>
      <c r="G61" s="102" t="s">
        <v>134</v>
      </c>
      <c r="H61" s="103"/>
      <c r="I61" s="103">
        <v>5116330</v>
      </c>
      <c r="J61" s="99">
        <f>H61+I61</f>
        <v>5116330</v>
      </c>
    </row>
    <row r="62" spans="1:10" ht="25.5">
      <c r="A62" s="5" t="s">
        <v>2</v>
      </c>
      <c r="B62" s="5" t="s">
        <v>327</v>
      </c>
      <c r="C62" s="6" t="s">
        <v>8</v>
      </c>
      <c r="D62" s="5" t="s">
        <v>3</v>
      </c>
      <c r="E62" s="5" t="s">
        <v>0</v>
      </c>
      <c r="F62" s="5" t="s">
        <v>7</v>
      </c>
      <c r="G62" s="148" t="s">
        <v>326</v>
      </c>
      <c r="H62" s="103"/>
      <c r="I62" s="103">
        <v>365000</v>
      </c>
      <c r="J62" s="99">
        <f>H62+I62</f>
        <v>365000</v>
      </c>
    </row>
    <row r="63" spans="1:10" ht="15" customHeight="1">
      <c r="A63" s="161" t="s">
        <v>279</v>
      </c>
      <c r="B63" s="161"/>
      <c r="C63" s="161"/>
      <c r="D63" s="161"/>
      <c r="E63" s="161"/>
      <c r="F63" s="161"/>
      <c r="G63" s="161"/>
      <c r="H63" s="42">
        <f>H56+H10</f>
        <v>78001841.310000002</v>
      </c>
      <c r="I63" s="42">
        <f t="shared" ref="I63:J63" si="25">I56+I10</f>
        <v>14897018.07</v>
      </c>
      <c r="J63" s="42">
        <f t="shared" si="25"/>
        <v>92898859.379999995</v>
      </c>
    </row>
    <row r="64" spans="1:10">
      <c r="H64" s="98"/>
    </row>
    <row r="65" spans="8:8">
      <c r="H65" s="98"/>
    </row>
  </sheetData>
  <mergeCells count="8">
    <mergeCell ref="A63:G63"/>
    <mergeCell ref="A1:J1"/>
    <mergeCell ref="A2:J2"/>
    <mergeCell ref="A3:J3"/>
    <mergeCell ref="A4:J4"/>
    <mergeCell ref="A6:J6"/>
    <mergeCell ref="H7:J7"/>
    <mergeCell ref="A8:F8"/>
  </mergeCells>
  <pageMargins left="0.70866141732283472" right="0.11811023622047245" top="0.74803149606299213" bottom="0.74803149606299213" header="0.31496062992125984" footer="0.31496062992125984"/>
  <pageSetup paperSize="9" orientation="landscape" r:id="rId1"/>
  <rowBreaks count="1" manualBreakCount="1">
    <brk id="4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161"/>
  <sheetViews>
    <sheetView view="pageBreakPreview" zoomScaleSheetLayoutView="100" workbookViewId="0">
      <selection activeCell="A175" sqref="A175"/>
    </sheetView>
  </sheetViews>
  <sheetFormatPr defaultRowHeight="15"/>
  <cols>
    <col min="1" max="1" width="50.85546875" customWidth="1"/>
    <col min="2" max="2" width="6.42578125" bestFit="1" customWidth="1"/>
    <col min="3" max="3" width="6.5703125" bestFit="1" customWidth="1"/>
    <col min="4" max="4" width="12.28515625" bestFit="1" customWidth="1"/>
    <col min="5" max="5" width="10" customWidth="1"/>
    <col min="6" max="6" width="16.5703125" bestFit="1" customWidth="1"/>
    <col min="7" max="7" width="18.42578125" bestFit="1" customWidth="1"/>
    <col min="8" max="8" width="19.140625" bestFit="1" customWidth="1"/>
  </cols>
  <sheetData>
    <row r="1" spans="1:8">
      <c r="A1" s="162" t="s">
        <v>324</v>
      </c>
      <c r="B1" s="162"/>
      <c r="C1" s="162"/>
      <c r="D1" s="162"/>
      <c r="E1" s="162"/>
      <c r="F1" s="162"/>
      <c r="G1" s="162"/>
      <c r="H1" s="162"/>
    </row>
    <row r="2" spans="1:8">
      <c r="A2" s="162" t="s">
        <v>84</v>
      </c>
      <c r="B2" s="162"/>
      <c r="C2" s="162"/>
      <c r="D2" s="162"/>
      <c r="E2" s="162"/>
      <c r="F2" s="162"/>
      <c r="G2" s="162"/>
      <c r="H2" s="162"/>
    </row>
    <row r="3" spans="1:8">
      <c r="A3" s="162" t="s">
        <v>83</v>
      </c>
      <c r="B3" s="162"/>
      <c r="C3" s="162"/>
      <c r="D3" s="162"/>
      <c r="E3" s="162"/>
      <c r="F3" s="162"/>
      <c r="G3" s="162"/>
      <c r="H3" s="162"/>
    </row>
    <row r="4" spans="1:8">
      <c r="A4" s="162" t="s">
        <v>331</v>
      </c>
      <c r="B4" s="162"/>
      <c r="C4" s="162"/>
      <c r="D4" s="162"/>
      <c r="E4" s="162"/>
      <c r="F4" s="162"/>
      <c r="G4" s="162"/>
      <c r="H4" s="162"/>
    </row>
    <row r="6" spans="1:8">
      <c r="A6" s="169" t="s">
        <v>280</v>
      </c>
      <c r="B6" s="169"/>
      <c r="C6" s="169"/>
      <c r="D6" s="169"/>
      <c r="E6" s="169"/>
      <c r="F6" s="169"/>
      <c r="G6" s="169"/>
      <c r="H6" s="169"/>
    </row>
    <row r="7" spans="1:8">
      <c r="A7" s="72"/>
      <c r="B7" s="72"/>
      <c r="C7" s="72"/>
      <c r="D7" s="72"/>
      <c r="E7" s="72"/>
      <c r="F7" s="168" t="s">
        <v>82</v>
      </c>
      <c r="G7" s="168"/>
      <c r="H7" s="168"/>
    </row>
    <row r="8" spans="1:8" ht="51">
      <c r="A8" s="54" t="s">
        <v>106</v>
      </c>
      <c r="B8" s="54" t="s">
        <v>142</v>
      </c>
      <c r="C8" s="54" t="s">
        <v>317</v>
      </c>
      <c r="D8" s="54" t="s">
        <v>107</v>
      </c>
      <c r="E8" s="54" t="s">
        <v>108</v>
      </c>
      <c r="F8" s="35" t="s">
        <v>184</v>
      </c>
      <c r="G8" s="35" t="s">
        <v>227</v>
      </c>
      <c r="H8" s="35" t="s">
        <v>228</v>
      </c>
    </row>
    <row r="9" spans="1:8">
      <c r="A9" s="158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</row>
    <row r="10" spans="1:8" ht="15.75">
      <c r="A10" s="104" t="s">
        <v>281</v>
      </c>
      <c r="B10" s="105" t="s">
        <v>141</v>
      </c>
      <c r="C10" s="105"/>
      <c r="D10" s="105"/>
      <c r="E10" s="105"/>
      <c r="F10" s="123">
        <f>F11+F43+F52+F67+F95+F135+F149+F155</f>
        <v>81985335.150000006</v>
      </c>
      <c r="G10" s="123">
        <f>G11+G43+G52+G67+G95+G135+G149+G155</f>
        <v>14897018.07</v>
      </c>
      <c r="H10" s="129">
        <f>F10+G10</f>
        <v>96882353.219999999</v>
      </c>
    </row>
    <row r="11" spans="1:8" ht="15.75">
      <c r="A11" s="104" t="s">
        <v>144</v>
      </c>
      <c r="B11" s="105" t="s">
        <v>141</v>
      </c>
      <c r="C11" s="105" t="s">
        <v>145</v>
      </c>
      <c r="D11" s="105"/>
      <c r="E11" s="105"/>
      <c r="F11" s="124">
        <f>F12+F17+F27+F32</f>
        <v>13697360</v>
      </c>
      <c r="G11" s="124">
        <f>G12+G17+G27+G32</f>
        <v>630730</v>
      </c>
      <c r="H11" s="130">
        <f t="shared" ref="H11:H83" si="0">F11+G11</f>
        <v>14328090</v>
      </c>
    </row>
    <row r="12" spans="1:8" ht="38.25">
      <c r="A12" s="63" t="s">
        <v>231</v>
      </c>
      <c r="B12" s="64" t="s">
        <v>141</v>
      </c>
      <c r="C12" s="64" t="s">
        <v>232</v>
      </c>
      <c r="D12" s="64"/>
      <c r="E12" s="64"/>
      <c r="F12" s="124">
        <f t="shared" ref="F12:G15" si="1">F13</f>
        <v>450000</v>
      </c>
      <c r="G12" s="124">
        <f t="shared" si="1"/>
        <v>0</v>
      </c>
      <c r="H12" s="130">
        <f t="shared" si="0"/>
        <v>450000</v>
      </c>
    </row>
    <row r="13" spans="1:8" ht="51">
      <c r="A13" s="55" t="s">
        <v>244</v>
      </c>
      <c r="B13" s="64" t="s">
        <v>141</v>
      </c>
      <c r="C13" s="64" t="s">
        <v>232</v>
      </c>
      <c r="D13" s="64" t="s">
        <v>185</v>
      </c>
      <c r="E13" s="50"/>
      <c r="F13" s="124">
        <f t="shared" si="1"/>
        <v>450000</v>
      </c>
      <c r="G13" s="124">
        <f t="shared" si="1"/>
        <v>0</v>
      </c>
      <c r="H13" s="130">
        <f t="shared" si="0"/>
        <v>450000</v>
      </c>
    </row>
    <row r="14" spans="1:8" ht="25.5">
      <c r="A14" s="75" t="s">
        <v>245</v>
      </c>
      <c r="B14" s="68" t="s">
        <v>141</v>
      </c>
      <c r="C14" s="68" t="s">
        <v>232</v>
      </c>
      <c r="D14" s="68" t="s">
        <v>233</v>
      </c>
      <c r="E14" s="68"/>
      <c r="F14" s="81">
        <f t="shared" si="1"/>
        <v>450000</v>
      </c>
      <c r="G14" s="81">
        <f t="shared" si="1"/>
        <v>0</v>
      </c>
      <c r="H14" s="131">
        <f t="shared" si="0"/>
        <v>450000</v>
      </c>
    </row>
    <row r="15" spans="1:8" ht="63.75">
      <c r="A15" s="53" t="s">
        <v>110</v>
      </c>
      <c r="B15" s="76" t="s">
        <v>141</v>
      </c>
      <c r="C15" s="68" t="s">
        <v>232</v>
      </c>
      <c r="D15" s="68" t="s">
        <v>233</v>
      </c>
      <c r="E15" s="49" t="s">
        <v>111</v>
      </c>
      <c r="F15" s="81">
        <f t="shared" si="1"/>
        <v>450000</v>
      </c>
      <c r="G15" s="81">
        <f t="shared" si="1"/>
        <v>0</v>
      </c>
      <c r="H15" s="131">
        <f t="shared" si="0"/>
        <v>450000</v>
      </c>
    </row>
    <row r="16" spans="1:8" ht="25.5">
      <c r="A16" s="53" t="s">
        <v>112</v>
      </c>
      <c r="B16" s="76" t="s">
        <v>141</v>
      </c>
      <c r="C16" s="68" t="s">
        <v>232</v>
      </c>
      <c r="D16" s="68" t="s">
        <v>233</v>
      </c>
      <c r="E16" s="49" t="s">
        <v>36</v>
      </c>
      <c r="F16" s="81">
        <v>450000</v>
      </c>
      <c r="G16" s="81"/>
      <c r="H16" s="131">
        <f t="shared" si="0"/>
        <v>450000</v>
      </c>
    </row>
    <row r="17" spans="1:8" ht="51">
      <c r="A17" s="55" t="s">
        <v>146</v>
      </c>
      <c r="B17" s="50" t="s">
        <v>141</v>
      </c>
      <c r="C17" s="50" t="s">
        <v>147</v>
      </c>
      <c r="D17" s="50"/>
      <c r="E17" s="50"/>
      <c r="F17" s="124">
        <f>F18</f>
        <v>12285000</v>
      </c>
      <c r="G17" s="124">
        <f>G18</f>
        <v>0</v>
      </c>
      <c r="H17" s="130">
        <f t="shared" si="0"/>
        <v>12285000</v>
      </c>
    </row>
    <row r="18" spans="1:8" ht="51">
      <c r="A18" s="55" t="s">
        <v>244</v>
      </c>
      <c r="B18" s="50" t="s">
        <v>141</v>
      </c>
      <c r="C18" s="50" t="s">
        <v>147</v>
      </c>
      <c r="D18" s="50" t="s">
        <v>185</v>
      </c>
      <c r="E18" s="50"/>
      <c r="F18" s="124">
        <f>F19+F24</f>
        <v>12285000</v>
      </c>
      <c r="G18" s="124">
        <f>G19+G24</f>
        <v>0</v>
      </c>
      <c r="H18" s="130">
        <f t="shared" si="0"/>
        <v>12285000</v>
      </c>
    </row>
    <row r="19" spans="1:8">
      <c r="A19" s="53" t="s">
        <v>109</v>
      </c>
      <c r="B19" s="49" t="s">
        <v>141</v>
      </c>
      <c r="C19" s="49" t="s">
        <v>147</v>
      </c>
      <c r="D19" s="49" t="s">
        <v>186</v>
      </c>
      <c r="E19" s="49"/>
      <c r="F19" s="81">
        <f>F20+F22</f>
        <v>11478000</v>
      </c>
      <c r="G19" s="81">
        <f>G20+G22</f>
        <v>0</v>
      </c>
      <c r="H19" s="131">
        <f t="shared" si="0"/>
        <v>11478000</v>
      </c>
    </row>
    <row r="20" spans="1:8" ht="63.75">
      <c r="A20" s="53" t="s">
        <v>110</v>
      </c>
      <c r="B20" s="76" t="s">
        <v>141</v>
      </c>
      <c r="C20" s="49" t="s">
        <v>147</v>
      </c>
      <c r="D20" s="49" t="s">
        <v>186</v>
      </c>
      <c r="E20" s="49" t="s">
        <v>111</v>
      </c>
      <c r="F20" s="81">
        <f>F21</f>
        <v>7928000</v>
      </c>
      <c r="G20" s="81">
        <f>G21</f>
        <v>0</v>
      </c>
      <c r="H20" s="131">
        <f t="shared" si="0"/>
        <v>7928000</v>
      </c>
    </row>
    <row r="21" spans="1:8" ht="25.5">
      <c r="A21" s="53" t="s">
        <v>112</v>
      </c>
      <c r="B21" s="76" t="s">
        <v>141</v>
      </c>
      <c r="C21" s="49" t="s">
        <v>147</v>
      </c>
      <c r="D21" s="49" t="s">
        <v>186</v>
      </c>
      <c r="E21" s="49" t="s">
        <v>36</v>
      </c>
      <c r="F21" s="81">
        <v>7928000</v>
      </c>
      <c r="G21" s="81"/>
      <c r="H21" s="131">
        <f t="shared" si="0"/>
        <v>7928000</v>
      </c>
    </row>
    <row r="22" spans="1:8" ht="25.5">
      <c r="A22" s="61" t="s">
        <v>113</v>
      </c>
      <c r="B22" s="49" t="s">
        <v>141</v>
      </c>
      <c r="C22" s="49" t="s">
        <v>147</v>
      </c>
      <c r="D22" s="49" t="s">
        <v>186</v>
      </c>
      <c r="E22" s="49" t="s">
        <v>114</v>
      </c>
      <c r="F22" s="81">
        <f>F23</f>
        <v>3550000</v>
      </c>
      <c r="G22" s="81">
        <f>G23</f>
        <v>0</v>
      </c>
      <c r="H22" s="131">
        <f t="shared" si="0"/>
        <v>3550000</v>
      </c>
    </row>
    <row r="23" spans="1:8" ht="25.5">
      <c r="A23" s="53" t="s">
        <v>115</v>
      </c>
      <c r="B23" s="49" t="s">
        <v>141</v>
      </c>
      <c r="C23" s="49" t="s">
        <v>147</v>
      </c>
      <c r="D23" s="49" t="s">
        <v>186</v>
      </c>
      <c r="E23" s="49" t="s">
        <v>116</v>
      </c>
      <c r="F23" s="81">
        <v>3550000</v>
      </c>
      <c r="G23" s="81"/>
      <c r="H23" s="131">
        <f t="shared" si="0"/>
        <v>3550000</v>
      </c>
    </row>
    <row r="24" spans="1:8">
      <c r="A24" s="53" t="s">
        <v>117</v>
      </c>
      <c r="B24" s="49" t="s">
        <v>141</v>
      </c>
      <c r="C24" s="49" t="s">
        <v>147</v>
      </c>
      <c r="D24" s="49" t="s">
        <v>187</v>
      </c>
      <c r="E24" s="49"/>
      <c r="F24" s="81">
        <f>F25</f>
        <v>807000</v>
      </c>
      <c r="G24" s="81">
        <f>G25</f>
        <v>0</v>
      </c>
      <c r="H24" s="131">
        <f t="shared" si="0"/>
        <v>807000</v>
      </c>
    </row>
    <row r="25" spans="1:8" ht="63.75">
      <c r="A25" s="53" t="s">
        <v>110</v>
      </c>
      <c r="B25" s="76" t="s">
        <v>141</v>
      </c>
      <c r="C25" s="49" t="s">
        <v>147</v>
      </c>
      <c r="D25" s="49" t="s">
        <v>187</v>
      </c>
      <c r="E25" s="49" t="s">
        <v>111</v>
      </c>
      <c r="F25" s="81">
        <f>F26</f>
        <v>807000</v>
      </c>
      <c r="G25" s="81">
        <f>G26</f>
        <v>0</v>
      </c>
      <c r="H25" s="131">
        <f t="shared" si="0"/>
        <v>807000</v>
      </c>
    </row>
    <row r="26" spans="1:8" ht="25.5">
      <c r="A26" s="53" t="s">
        <v>112</v>
      </c>
      <c r="B26" s="76" t="s">
        <v>141</v>
      </c>
      <c r="C26" s="49" t="s">
        <v>147</v>
      </c>
      <c r="D26" s="49" t="s">
        <v>187</v>
      </c>
      <c r="E26" s="49" t="s">
        <v>36</v>
      </c>
      <c r="F26" s="81">
        <v>807000</v>
      </c>
      <c r="G26" s="81"/>
      <c r="H26" s="131">
        <f t="shared" si="0"/>
        <v>807000</v>
      </c>
    </row>
    <row r="27" spans="1:8">
      <c r="A27" s="159" t="s">
        <v>282</v>
      </c>
      <c r="B27" s="106" t="s">
        <v>141</v>
      </c>
      <c r="C27" s="107" t="s">
        <v>283</v>
      </c>
      <c r="D27" s="107"/>
      <c r="E27" s="107" t="s">
        <v>7</v>
      </c>
      <c r="F27" s="108">
        <f t="shared" ref="F27:G30" si="2">F28</f>
        <v>578000</v>
      </c>
      <c r="G27" s="108">
        <f t="shared" si="2"/>
        <v>0</v>
      </c>
      <c r="H27" s="130">
        <f t="shared" si="0"/>
        <v>578000</v>
      </c>
    </row>
    <row r="28" spans="1:8" ht="51">
      <c r="A28" s="55" t="s">
        <v>244</v>
      </c>
      <c r="B28" s="106" t="s">
        <v>141</v>
      </c>
      <c r="C28" s="107" t="s">
        <v>283</v>
      </c>
      <c r="D28" s="64" t="s">
        <v>284</v>
      </c>
      <c r="E28" s="107" t="s">
        <v>7</v>
      </c>
      <c r="F28" s="108">
        <f t="shared" si="2"/>
        <v>578000</v>
      </c>
      <c r="G28" s="108">
        <f t="shared" si="2"/>
        <v>0</v>
      </c>
      <c r="H28" s="130">
        <f t="shared" si="0"/>
        <v>578000</v>
      </c>
    </row>
    <row r="29" spans="1:8">
      <c r="A29" s="109" t="s">
        <v>272</v>
      </c>
      <c r="B29" s="110" t="s">
        <v>141</v>
      </c>
      <c r="C29" s="80" t="s">
        <v>283</v>
      </c>
      <c r="D29" s="49" t="s">
        <v>273</v>
      </c>
      <c r="E29" s="80" t="s">
        <v>7</v>
      </c>
      <c r="F29" s="111">
        <f t="shared" si="2"/>
        <v>578000</v>
      </c>
      <c r="G29" s="111">
        <f t="shared" si="2"/>
        <v>0</v>
      </c>
      <c r="H29" s="131">
        <f t="shared" si="0"/>
        <v>578000</v>
      </c>
    </row>
    <row r="30" spans="1:8" ht="25.5">
      <c r="A30" s="112" t="s">
        <v>285</v>
      </c>
      <c r="B30" s="110" t="s">
        <v>141</v>
      </c>
      <c r="C30" s="80" t="s">
        <v>283</v>
      </c>
      <c r="D30" s="49" t="s">
        <v>273</v>
      </c>
      <c r="E30" s="80" t="s">
        <v>118</v>
      </c>
      <c r="F30" s="111">
        <f t="shared" si="2"/>
        <v>578000</v>
      </c>
      <c r="G30" s="111">
        <f t="shared" si="2"/>
        <v>0</v>
      </c>
      <c r="H30" s="131">
        <f t="shared" si="0"/>
        <v>578000</v>
      </c>
    </row>
    <row r="31" spans="1:8" ht="25.5">
      <c r="A31" s="112" t="s">
        <v>286</v>
      </c>
      <c r="B31" s="110" t="s">
        <v>141</v>
      </c>
      <c r="C31" s="80" t="s">
        <v>283</v>
      </c>
      <c r="D31" s="49" t="s">
        <v>273</v>
      </c>
      <c r="E31" s="80" t="s">
        <v>287</v>
      </c>
      <c r="F31" s="111">
        <v>578000</v>
      </c>
      <c r="G31" s="111"/>
      <c r="H31" s="131">
        <f t="shared" si="0"/>
        <v>578000</v>
      </c>
    </row>
    <row r="32" spans="1:8">
      <c r="A32" s="55" t="s">
        <v>222</v>
      </c>
      <c r="B32" s="50" t="s">
        <v>141</v>
      </c>
      <c r="C32" s="50" t="s">
        <v>223</v>
      </c>
      <c r="D32" s="50"/>
      <c r="E32" s="50"/>
      <c r="F32" s="124">
        <f>F33+F40</f>
        <v>384360</v>
      </c>
      <c r="G32" s="124">
        <f t="shared" ref="G32:H32" si="3">G33+G40</f>
        <v>630730</v>
      </c>
      <c r="H32" s="124">
        <f t="shared" si="3"/>
        <v>1015090</v>
      </c>
    </row>
    <row r="33" spans="1:8" ht="51">
      <c r="A33" s="55" t="s">
        <v>244</v>
      </c>
      <c r="B33" s="50" t="s">
        <v>141</v>
      </c>
      <c r="C33" s="50" t="s">
        <v>223</v>
      </c>
      <c r="D33" s="50" t="s">
        <v>185</v>
      </c>
      <c r="E33" s="50"/>
      <c r="F33" s="124">
        <f>F34+F37</f>
        <v>384360</v>
      </c>
      <c r="G33" s="124">
        <f>G34+G37</f>
        <v>0</v>
      </c>
      <c r="H33" s="124">
        <f>H34+H37</f>
        <v>384360</v>
      </c>
    </row>
    <row r="34" spans="1:8" ht="38.25">
      <c r="A34" s="53" t="s">
        <v>309</v>
      </c>
      <c r="B34" s="49" t="s">
        <v>141</v>
      </c>
      <c r="C34" s="49" t="s">
        <v>223</v>
      </c>
      <c r="D34" s="49" t="s">
        <v>310</v>
      </c>
      <c r="E34" s="49" t="s">
        <v>7</v>
      </c>
      <c r="F34" s="81">
        <f>F35</f>
        <v>234360</v>
      </c>
      <c r="G34" s="81">
        <f>G35</f>
        <v>0</v>
      </c>
      <c r="H34" s="131">
        <f t="shared" si="0"/>
        <v>234360</v>
      </c>
    </row>
    <row r="35" spans="1:8" ht="63.75">
      <c r="A35" s="53" t="s">
        <v>110</v>
      </c>
      <c r="B35" s="76" t="s">
        <v>141</v>
      </c>
      <c r="C35" s="49" t="s">
        <v>223</v>
      </c>
      <c r="D35" s="49" t="s">
        <v>310</v>
      </c>
      <c r="E35" s="49" t="s">
        <v>111</v>
      </c>
      <c r="F35" s="81">
        <f>F36</f>
        <v>234360</v>
      </c>
      <c r="G35" s="81">
        <f>G36</f>
        <v>0</v>
      </c>
      <c r="H35" s="131">
        <f t="shared" si="0"/>
        <v>234360</v>
      </c>
    </row>
    <row r="36" spans="1:8" ht="25.5">
      <c r="A36" s="53" t="s">
        <v>112</v>
      </c>
      <c r="B36" s="76" t="s">
        <v>141</v>
      </c>
      <c r="C36" s="49" t="s">
        <v>223</v>
      </c>
      <c r="D36" s="49" t="s">
        <v>310</v>
      </c>
      <c r="E36" s="49" t="s">
        <v>36</v>
      </c>
      <c r="F36" s="81">
        <v>234360</v>
      </c>
      <c r="G36" s="81"/>
      <c r="H36" s="131">
        <f>F36+G36</f>
        <v>234360</v>
      </c>
    </row>
    <row r="37" spans="1:8">
      <c r="A37" s="53" t="s">
        <v>246</v>
      </c>
      <c r="B37" s="49" t="s">
        <v>141</v>
      </c>
      <c r="C37" s="49" t="s">
        <v>223</v>
      </c>
      <c r="D37" s="49" t="s">
        <v>188</v>
      </c>
      <c r="E37" s="49"/>
      <c r="F37" s="81">
        <f>F38</f>
        <v>150000</v>
      </c>
      <c r="G37" s="81">
        <f>G38</f>
        <v>0</v>
      </c>
      <c r="H37" s="131">
        <f t="shared" si="0"/>
        <v>150000</v>
      </c>
    </row>
    <row r="38" spans="1:8" ht="25.5">
      <c r="A38" s="144" t="s">
        <v>288</v>
      </c>
      <c r="B38" s="49" t="s">
        <v>141</v>
      </c>
      <c r="C38" s="49" t="s">
        <v>223</v>
      </c>
      <c r="D38" s="49" t="s">
        <v>188</v>
      </c>
      <c r="E38" s="49" t="s">
        <v>289</v>
      </c>
      <c r="F38" s="81">
        <f>F39</f>
        <v>150000</v>
      </c>
      <c r="G38" s="81">
        <f>G39</f>
        <v>0</v>
      </c>
      <c r="H38" s="131">
        <f t="shared" si="0"/>
        <v>150000</v>
      </c>
    </row>
    <row r="39" spans="1:8">
      <c r="A39" s="144" t="s">
        <v>290</v>
      </c>
      <c r="B39" s="49" t="s">
        <v>141</v>
      </c>
      <c r="C39" s="49" t="s">
        <v>223</v>
      </c>
      <c r="D39" s="49" t="s">
        <v>188</v>
      </c>
      <c r="E39" s="49" t="s">
        <v>291</v>
      </c>
      <c r="F39" s="81">
        <v>150000</v>
      </c>
      <c r="G39" s="81"/>
      <c r="H39" s="131">
        <f t="shared" si="0"/>
        <v>150000</v>
      </c>
    </row>
    <row r="40" spans="1:8" ht="38.25">
      <c r="A40" s="160" t="s">
        <v>313</v>
      </c>
      <c r="B40" s="50" t="s">
        <v>141</v>
      </c>
      <c r="C40" s="50" t="s">
        <v>223</v>
      </c>
      <c r="D40" s="50" t="s">
        <v>314</v>
      </c>
      <c r="E40" s="50"/>
      <c r="F40" s="124">
        <f>F41</f>
        <v>0</v>
      </c>
      <c r="G40" s="124">
        <f t="shared" ref="G40:H40" si="4">G41</f>
        <v>630730</v>
      </c>
      <c r="H40" s="124">
        <f t="shared" si="4"/>
        <v>630730</v>
      </c>
    </row>
    <row r="41" spans="1:8" ht="25.5">
      <c r="A41" s="61" t="s">
        <v>113</v>
      </c>
      <c r="B41" s="49" t="s">
        <v>141</v>
      </c>
      <c r="C41" s="49" t="s">
        <v>223</v>
      </c>
      <c r="D41" s="49" t="s">
        <v>314</v>
      </c>
      <c r="E41" s="49" t="s">
        <v>114</v>
      </c>
      <c r="F41" s="81">
        <f>F42</f>
        <v>0</v>
      </c>
      <c r="G41" s="81">
        <f>G42</f>
        <v>630730</v>
      </c>
      <c r="H41" s="131">
        <f t="shared" ref="H41:H42" si="5">F41+G41</f>
        <v>630730</v>
      </c>
    </row>
    <row r="42" spans="1:8" ht="25.5">
      <c r="A42" s="53" t="s">
        <v>115</v>
      </c>
      <c r="B42" s="49" t="s">
        <v>141</v>
      </c>
      <c r="C42" s="49" t="s">
        <v>223</v>
      </c>
      <c r="D42" s="49" t="s">
        <v>314</v>
      </c>
      <c r="E42" s="49" t="s">
        <v>116</v>
      </c>
      <c r="F42" s="81"/>
      <c r="G42" s="81">
        <v>630730</v>
      </c>
      <c r="H42" s="131">
        <f t="shared" si="5"/>
        <v>630730</v>
      </c>
    </row>
    <row r="43" spans="1:8" ht="15.75">
      <c r="A43" s="104" t="s">
        <v>148</v>
      </c>
      <c r="B43" s="105" t="s">
        <v>141</v>
      </c>
      <c r="C43" s="105" t="s">
        <v>149</v>
      </c>
      <c r="D43" s="105"/>
      <c r="E43" s="105"/>
      <c r="F43" s="124">
        <f t="shared" ref="F43:G46" si="6">F44</f>
        <v>1029473</v>
      </c>
      <c r="G43" s="124">
        <f t="shared" si="6"/>
        <v>0</v>
      </c>
      <c r="H43" s="130">
        <f t="shared" si="0"/>
        <v>1029473</v>
      </c>
    </row>
    <row r="44" spans="1:8">
      <c r="A44" s="53" t="s">
        <v>150</v>
      </c>
      <c r="B44" s="49" t="s">
        <v>141</v>
      </c>
      <c r="C44" s="49" t="s">
        <v>151</v>
      </c>
      <c r="D44" s="49"/>
      <c r="E44" s="49"/>
      <c r="F44" s="81">
        <f t="shared" si="6"/>
        <v>1029473</v>
      </c>
      <c r="G44" s="81">
        <f t="shared" si="6"/>
        <v>0</v>
      </c>
      <c r="H44" s="131">
        <f t="shared" si="0"/>
        <v>1029473</v>
      </c>
    </row>
    <row r="45" spans="1:8" ht="25.5">
      <c r="A45" s="53" t="s">
        <v>136</v>
      </c>
      <c r="B45" s="49" t="s">
        <v>141</v>
      </c>
      <c r="C45" s="49" t="s">
        <v>151</v>
      </c>
      <c r="D45" s="49" t="s">
        <v>189</v>
      </c>
      <c r="E45" s="49"/>
      <c r="F45" s="81">
        <f t="shared" si="6"/>
        <v>1029473</v>
      </c>
      <c r="G45" s="81">
        <f t="shared" si="6"/>
        <v>0</v>
      </c>
      <c r="H45" s="131">
        <f t="shared" si="0"/>
        <v>1029473</v>
      </c>
    </row>
    <row r="46" spans="1:8">
      <c r="A46" s="53" t="s">
        <v>137</v>
      </c>
      <c r="B46" s="49" t="s">
        <v>141</v>
      </c>
      <c r="C46" s="49" t="s">
        <v>151</v>
      </c>
      <c r="D46" s="49" t="s">
        <v>190</v>
      </c>
      <c r="E46" s="49"/>
      <c r="F46" s="81">
        <f t="shared" si="6"/>
        <v>1029473</v>
      </c>
      <c r="G46" s="81">
        <f t="shared" si="6"/>
        <v>0</v>
      </c>
      <c r="H46" s="131">
        <f t="shared" si="0"/>
        <v>1029473</v>
      </c>
    </row>
    <row r="47" spans="1:8" ht="25.5">
      <c r="A47" s="53" t="s">
        <v>138</v>
      </c>
      <c r="B47" s="49" t="s">
        <v>141</v>
      </c>
      <c r="C47" s="49" t="s">
        <v>151</v>
      </c>
      <c r="D47" s="49" t="s">
        <v>191</v>
      </c>
      <c r="E47" s="49"/>
      <c r="F47" s="81">
        <f>F48+F50</f>
        <v>1029473</v>
      </c>
      <c r="G47" s="81">
        <f>G48+G50</f>
        <v>0</v>
      </c>
      <c r="H47" s="131">
        <f t="shared" si="0"/>
        <v>1029473</v>
      </c>
    </row>
    <row r="48" spans="1:8" ht="63.75">
      <c r="A48" s="53" t="s">
        <v>110</v>
      </c>
      <c r="B48" s="49" t="s">
        <v>141</v>
      </c>
      <c r="C48" s="49" t="s">
        <v>151</v>
      </c>
      <c r="D48" s="49" t="s">
        <v>191</v>
      </c>
      <c r="E48" s="49" t="s">
        <v>111</v>
      </c>
      <c r="F48" s="81">
        <f>F49</f>
        <v>857000</v>
      </c>
      <c r="G48" s="81">
        <f>G49</f>
        <v>0</v>
      </c>
      <c r="H48" s="131">
        <f t="shared" si="0"/>
        <v>857000</v>
      </c>
    </row>
    <row r="49" spans="1:8" ht="25.5">
      <c r="A49" s="53" t="s">
        <v>112</v>
      </c>
      <c r="B49" s="49" t="s">
        <v>141</v>
      </c>
      <c r="C49" s="49" t="s">
        <v>151</v>
      </c>
      <c r="D49" s="49" t="s">
        <v>191</v>
      </c>
      <c r="E49" s="49" t="s">
        <v>36</v>
      </c>
      <c r="F49" s="81">
        <v>857000</v>
      </c>
      <c r="G49" s="81"/>
      <c r="H49" s="131">
        <f t="shared" si="0"/>
        <v>857000</v>
      </c>
    </row>
    <row r="50" spans="1:8" ht="25.5">
      <c r="A50" s="53" t="s">
        <v>113</v>
      </c>
      <c r="B50" s="49" t="s">
        <v>141</v>
      </c>
      <c r="C50" s="49" t="s">
        <v>151</v>
      </c>
      <c r="D50" s="49" t="s">
        <v>191</v>
      </c>
      <c r="E50" s="49" t="s">
        <v>114</v>
      </c>
      <c r="F50" s="81">
        <f>F51</f>
        <v>172473</v>
      </c>
      <c r="G50" s="81">
        <f>G51</f>
        <v>0</v>
      </c>
      <c r="H50" s="131">
        <f t="shared" si="0"/>
        <v>172473</v>
      </c>
    </row>
    <row r="51" spans="1:8" ht="25.5">
      <c r="A51" s="53" t="s">
        <v>115</v>
      </c>
      <c r="B51" s="49" t="s">
        <v>141</v>
      </c>
      <c r="C51" s="49" t="s">
        <v>151</v>
      </c>
      <c r="D51" s="49" t="s">
        <v>191</v>
      </c>
      <c r="E51" s="49" t="s">
        <v>116</v>
      </c>
      <c r="F51" s="81">
        <v>172473</v>
      </c>
      <c r="G51" s="81"/>
      <c r="H51" s="131">
        <f t="shared" si="0"/>
        <v>172473</v>
      </c>
    </row>
    <row r="52" spans="1:8" ht="31.5">
      <c r="A52" s="104" t="s">
        <v>152</v>
      </c>
      <c r="B52" s="113" t="s">
        <v>141</v>
      </c>
      <c r="C52" s="105" t="s">
        <v>153</v>
      </c>
      <c r="D52" s="105"/>
      <c r="E52" s="105"/>
      <c r="F52" s="124">
        <f>F53+F58</f>
        <v>55000</v>
      </c>
      <c r="G52" s="124">
        <f>G53+G58</f>
        <v>5600</v>
      </c>
      <c r="H52" s="130">
        <f t="shared" si="0"/>
        <v>60600</v>
      </c>
    </row>
    <row r="53" spans="1:8" ht="25.5">
      <c r="A53" s="55" t="s">
        <v>154</v>
      </c>
      <c r="B53" s="50" t="s">
        <v>141</v>
      </c>
      <c r="C53" s="50" t="s">
        <v>155</v>
      </c>
      <c r="D53" s="50"/>
      <c r="E53" s="50"/>
      <c r="F53" s="124">
        <f t="shared" ref="F53:G56" si="7">F54</f>
        <v>45000</v>
      </c>
      <c r="G53" s="124">
        <f t="shared" si="7"/>
        <v>0</v>
      </c>
      <c r="H53" s="130">
        <f t="shared" si="0"/>
        <v>45000</v>
      </c>
    </row>
    <row r="54" spans="1:8" ht="25.5">
      <c r="A54" s="51" t="s">
        <v>208</v>
      </c>
      <c r="B54" s="50" t="s">
        <v>141</v>
      </c>
      <c r="C54" s="50" t="s">
        <v>155</v>
      </c>
      <c r="D54" s="50" t="s">
        <v>204</v>
      </c>
      <c r="E54" s="50"/>
      <c r="F54" s="124">
        <f t="shared" si="7"/>
        <v>45000</v>
      </c>
      <c r="G54" s="124">
        <f t="shared" si="7"/>
        <v>0</v>
      </c>
      <c r="H54" s="130">
        <f t="shared" si="0"/>
        <v>45000</v>
      </c>
    </row>
    <row r="55" spans="1:8" ht="38.25">
      <c r="A55" s="53" t="s">
        <v>206</v>
      </c>
      <c r="B55" s="49" t="s">
        <v>141</v>
      </c>
      <c r="C55" s="49" t="s">
        <v>155</v>
      </c>
      <c r="D55" s="49" t="s">
        <v>207</v>
      </c>
      <c r="E55" s="49"/>
      <c r="F55" s="81">
        <f t="shared" si="7"/>
        <v>45000</v>
      </c>
      <c r="G55" s="81">
        <f t="shared" si="7"/>
        <v>0</v>
      </c>
      <c r="H55" s="131">
        <f t="shared" si="0"/>
        <v>45000</v>
      </c>
    </row>
    <row r="56" spans="1:8" ht="25.5">
      <c r="A56" s="61" t="s">
        <v>113</v>
      </c>
      <c r="B56" s="49" t="s">
        <v>141</v>
      </c>
      <c r="C56" s="49" t="s">
        <v>155</v>
      </c>
      <c r="D56" s="49" t="s">
        <v>207</v>
      </c>
      <c r="E56" s="49" t="s">
        <v>114</v>
      </c>
      <c r="F56" s="81">
        <f t="shared" si="7"/>
        <v>45000</v>
      </c>
      <c r="G56" s="81">
        <f t="shared" si="7"/>
        <v>0</v>
      </c>
      <c r="H56" s="131">
        <f t="shared" si="0"/>
        <v>45000</v>
      </c>
    </row>
    <row r="57" spans="1:8" ht="25.5">
      <c r="A57" s="53" t="s">
        <v>115</v>
      </c>
      <c r="B57" s="49" t="s">
        <v>141</v>
      </c>
      <c r="C57" s="49" t="s">
        <v>155</v>
      </c>
      <c r="D57" s="49" t="s">
        <v>207</v>
      </c>
      <c r="E57" s="49" t="s">
        <v>116</v>
      </c>
      <c r="F57" s="81">
        <v>45000</v>
      </c>
      <c r="G57" s="81"/>
      <c r="H57" s="131">
        <f t="shared" si="0"/>
        <v>45000</v>
      </c>
    </row>
    <row r="58" spans="1:8" ht="25.5">
      <c r="A58" s="55" t="s">
        <v>247</v>
      </c>
      <c r="B58" s="50" t="s">
        <v>141</v>
      </c>
      <c r="C58" s="50" t="s">
        <v>248</v>
      </c>
      <c r="D58" s="50"/>
      <c r="E58" s="50"/>
      <c r="F58" s="124">
        <f>F59+F63</f>
        <v>10000</v>
      </c>
      <c r="G58" s="124">
        <f>G59+G63</f>
        <v>5600</v>
      </c>
      <c r="H58" s="130">
        <f t="shared" si="0"/>
        <v>15600</v>
      </c>
    </row>
    <row r="59" spans="1:8" ht="51">
      <c r="A59" s="55" t="s">
        <v>249</v>
      </c>
      <c r="B59" s="50" t="s">
        <v>141</v>
      </c>
      <c r="C59" s="50" t="s">
        <v>248</v>
      </c>
      <c r="D59" s="50" t="s">
        <v>250</v>
      </c>
      <c r="E59" s="50"/>
      <c r="F59" s="124">
        <f t="shared" ref="F59:G61" si="8">F60</f>
        <v>5000</v>
      </c>
      <c r="G59" s="124">
        <f t="shared" si="8"/>
        <v>0</v>
      </c>
      <c r="H59" s="130">
        <f t="shared" si="0"/>
        <v>5000</v>
      </c>
    </row>
    <row r="60" spans="1:8" ht="63.75">
      <c r="A60" s="52" t="s">
        <v>251</v>
      </c>
      <c r="B60" s="49" t="s">
        <v>141</v>
      </c>
      <c r="C60" s="49" t="s">
        <v>248</v>
      </c>
      <c r="D60" s="49" t="s">
        <v>252</v>
      </c>
      <c r="E60" s="49"/>
      <c r="F60" s="81">
        <f t="shared" si="8"/>
        <v>5000</v>
      </c>
      <c r="G60" s="81">
        <f t="shared" si="8"/>
        <v>0</v>
      </c>
      <c r="H60" s="131">
        <f t="shared" si="0"/>
        <v>5000</v>
      </c>
    </row>
    <row r="61" spans="1:8" ht="25.5">
      <c r="A61" s="53" t="s">
        <v>113</v>
      </c>
      <c r="B61" s="49" t="s">
        <v>141</v>
      </c>
      <c r="C61" s="49" t="s">
        <v>248</v>
      </c>
      <c r="D61" s="49" t="s">
        <v>252</v>
      </c>
      <c r="E61" s="49" t="s">
        <v>114</v>
      </c>
      <c r="F61" s="81">
        <f t="shared" si="8"/>
        <v>5000</v>
      </c>
      <c r="G61" s="81">
        <f t="shared" si="8"/>
        <v>0</v>
      </c>
      <c r="H61" s="131">
        <f t="shared" si="0"/>
        <v>5000</v>
      </c>
    </row>
    <row r="62" spans="1:8" ht="25.5">
      <c r="A62" s="53" t="s">
        <v>115</v>
      </c>
      <c r="B62" s="49" t="s">
        <v>141</v>
      </c>
      <c r="C62" s="49" t="s">
        <v>248</v>
      </c>
      <c r="D62" s="49" t="s">
        <v>252</v>
      </c>
      <c r="E62" s="49" t="s">
        <v>116</v>
      </c>
      <c r="F62" s="81">
        <v>5000</v>
      </c>
      <c r="G62" s="81"/>
      <c r="H62" s="131">
        <f t="shared" si="0"/>
        <v>5000</v>
      </c>
    </row>
    <row r="63" spans="1:8" ht="25.5">
      <c r="A63" s="51" t="s">
        <v>208</v>
      </c>
      <c r="B63" s="50" t="s">
        <v>141</v>
      </c>
      <c r="C63" s="50" t="s">
        <v>248</v>
      </c>
      <c r="D63" s="50" t="s">
        <v>204</v>
      </c>
      <c r="E63" s="50"/>
      <c r="F63" s="124">
        <f t="shared" ref="F63:G65" si="9">F64</f>
        <v>5000</v>
      </c>
      <c r="G63" s="124">
        <f t="shared" si="9"/>
        <v>5600</v>
      </c>
      <c r="H63" s="130">
        <f t="shared" si="0"/>
        <v>10600</v>
      </c>
    </row>
    <row r="64" spans="1:8" ht="25.5">
      <c r="A64" s="53" t="s">
        <v>253</v>
      </c>
      <c r="B64" s="49" t="s">
        <v>141</v>
      </c>
      <c r="C64" s="49" t="s">
        <v>248</v>
      </c>
      <c r="D64" s="49" t="s">
        <v>254</v>
      </c>
      <c r="E64" s="49"/>
      <c r="F64" s="81">
        <f t="shared" si="9"/>
        <v>5000</v>
      </c>
      <c r="G64" s="81">
        <f t="shared" si="9"/>
        <v>5600</v>
      </c>
      <c r="H64" s="131">
        <f t="shared" si="0"/>
        <v>10600</v>
      </c>
    </row>
    <row r="65" spans="1:8" ht="25.5">
      <c r="A65" s="53" t="s">
        <v>113</v>
      </c>
      <c r="B65" s="49" t="s">
        <v>141</v>
      </c>
      <c r="C65" s="49" t="s">
        <v>248</v>
      </c>
      <c r="D65" s="49" t="s">
        <v>254</v>
      </c>
      <c r="E65" s="49" t="s">
        <v>114</v>
      </c>
      <c r="F65" s="81">
        <f t="shared" si="9"/>
        <v>5000</v>
      </c>
      <c r="G65" s="81">
        <f t="shared" si="9"/>
        <v>5600</v>
      </c>
      <c r="H65" s="131">
        <f t="shared" si="0"/>
        <v>10600</v>
      </c>
    </row>
    <row r="66" spans="1:8" ht="25.5">
      <c r="A66" s="53" t="s">
        <v>115</v>
      </c>
      <c r="B66" s="49" t="s">
        <v>141</v>
      </c>
      <c r="C66" s="49" t="s">
        <v>248</v>
      </c>
      <c r="D66" s="49" t="s">
        <v>254</v>
      </c>
      <c r="E66" s="49" t="s">
        <v>116</v>
      </c>
      <c r="F66" s="81">
        <v>5000</v>
      </c>
      <c r="G66" s="81">
        <v>5600</v>
      </c>
      <c r="H66" s="131">
        <f t="shared" si="0"/>
        <v>10600</v>
      </c>
    </row>
    <row r="67" spans="1:8" ht="15.75">
      <c r="A67" s="114" t="s">
        <v>156</v>
      </c>
      <c r="B67" s="105" t="s">
        <v>141</v>
      </c>
      <c r="C67" s="105" t="s">
        <v>157</v>
      </c>
      <c r="D67" s="105"/>
      <c r="E67" s="105"/>
      <c r="F67" s="124">
        <f>F68+F76</f>
        <v>3244000</v>
      </c>
      <c r="G67" s="124">
        <f>G68+G76</f>
        <v>8121248</v>
      </c>
      <c r="H67" s="130">
        <f t="shared" si="0"/>
        <v>11365248</v>
      </c>
    </row>
    <row r="68" spans="1:8">
      <c r="A68" s="51" t="s">
        <v>158</v>
      </c>
      <c r="B68" s="50" t="s">
        <v>141</v>
      </c>
      <c r="C68" s="50" t="s">
        <v>159</v>
      </c>
      <c r="D68" s="50"/>
      <c r="E68" s="50"/>
      <c r="F68" s="124">
        <f>F69+F73</f>
        <v>722000</v>
      </c>
      <c r="G68" s="124">
        <f t="shared" ref="G68:H68" si="10">G69+G73</f>
        <v>8121248</v>
      </c>
      <c r="H68" s="124">
        <f t="shared" si="10"/>
        <v>8843248</v>
      </c>
    </row>
    <row r="69" spans="1:8" ht="38.25">
      <c r="A69" s="51" t="s">
        <v>218</v>
      </c>
      <c r="B69" s="50" t="s">
        <v>141</v>
      </c>
      <c r="C69" s="50" t="s">
        <v>159</v>
      </c>
      <c r="D69" s="50" t="s">
        <v>213</v>
      </c>
      <c r="E69" s="50"/>
      <c r="F69" s="124">
        <f t="shared" ref="F69:G74" si="11">F70</f>
        <v>722000</v>
      </c>
      <c r="G69" s="124">
        <f t="shared" si="11"/>
        <v>0</v>
      </c>
      <c r="H69" s="130">
        <f t="shared" si="0"/>
        <v>722000</v>
      </c>
    </row>
    <row r="70" spans="1:8">
      <c r="A70" s="52" t="s">
        <v>219</v>
      </c>
      <c r="B70" s="49" t="s">
        <v>141</v>
      </c>
      <c r="C70" s="49" t="s">
        <v>159</v>
      </c>
      <c r="D70" s="49" t="s">
        <v>220</v>
      </c>
      <c r="E70" s="49"/>
      <c r="F70" s="81">
        <f t="shared" si="11"/>
        <v>722000</v>
      </c>
      <c r="G70" s="81">
        <f t="shared" si="11"/>
        <v>0</v>
      </c>
      <c r="H70" s="131">
        <f t="shared" si="0"/>
        <v>722000</v>
      </c>
    </row>
    <row r="71" spans="1:8" ht="25.5">
      <c r="A71" s="61" t="s">
        <v>113</v>
      </c>
      <c r="B71" s="49" t="s">
        <v>141</v>
      </c>
      <c r="C71" s="49" t="s">
        <v>159</v>
      </c>
      <c r="D71" s="49" t="s">
        <v>220</v>
      </c>
      <c r="E71" s="49" t="s">
        <v>114</v>
      </c>
      <c r="F71" s="81">
        <f t="shared" si="11"/>
        <v>722000</v>
      </c>
      <c r="G71" s="81">
        <f t="shared" si="11"/>
        <v>0</v>
      </c>
      <c r="H71" s="131">
        <f t="shared" si="0"/>
        <v>722000</v>
      </c>
    </row>
    <row r="72" spans="1:8" ht="25.5">
      <c r="A72" s="53" t="s">
        <v>115</v>
      </c>
      <c r="B72" s="49" t="s">
        <v>141</v>
      </c>
      <c r="C72" s="49" t="s">
        <v>159</v>
      </c>
      <c r="D72" s="49" t="s">
        <v>220</v>
      </c>
      <c r="E72" s="49" t="s">
        <v>116</v>
      </c>
      <c r="F72" s="81">
        <v>722000</v>
      </c>
      <c r="G72" s="81"/>
      <c r="H72" s="131">
        <f t="shared" si="0"/>
        <v>722000</v>
      </c>
    </row>
    <row r="73" spans="1:8" ht="38.25">
      <c r="A73" s="51" t="s">
        <v>315</v>
      </c>
      <c r="B73" s="50" t="s">
        <v>141</v>
      </c>
      <c r="C73" s="50" t="s">
        <v>159</v>
      </c>
      <c r="D73" s="50" t="s">
        <v>316</v>
      </c>
      <c r="E73" s="50"/>
      <c r="F73" s="124">
        <f t="shared" si="11"/>
        <v>0</v>
      </c>
      <c r="G73" s="124">
        <f t="shared" si="11"/>
        <v>8121248</v>
      </c>
      <c r="H73" s="130">
        <f t="shared" si="0"/>
        <v>8121248</v>
      </c>
    </row>
    <row r="74" spans="1:8" ht="25.5">
      <c r="A74" s="61" t="s">
        <v>113</v>
      </c>
      <c r="B74" s="49" t="s">
        <v>141</v>
      </c>
      <c r="C74" s="49" t="s">
        <v>159</v>
      </c>
      <c r="D74" s="49" t="s">
        <v>316</v>
      </c>
      <c r="E74" s="49" t="s">
        <v>114</v>
      </c>
      <c r="F74" s="81">
        <f t="shared" si="11"/>
        <v>0</v>
      </c>
      <c r="G74" s="81">
        <f t="shared" si="11"/>
        <v>8121248</v>
      </c>
      <c r="H74" s="131">
        <f t="shared" si="0"/>
        <v>8121248</v>
      </c>
    </row>
    <row r="75" spans="1:8" ht="25.5">
      <c r="A75" s="53" t="s">
        <v>115</v>
      </c>
      <c r="B75" s="49" t="s">
        <v>141</v>
      </c>
      <c r="C75" s="49" t="s">
        <v>159</v>
      </c>
      <c r="D75" s="49" t="s">
        <v>316</v>
      </c>
      <c r="E75" s="49" t="s">
        <v>116</v>
      </c>
      <c r="F75" s="81"/>
      <c r="G75" s="81">
        <v>8121248</v>
      </c>
      <c r="H75" s="131">
        <f t="shared" si="0"/>
        <v>8121248</v>
      </c>
    </row>
    <row r="76" spans="1:8">
      <c r="A76" s="51" t="s">
        <v>160</v>
      </c>
      <c r="B76" s="50" t="s">
        <v>141</v>
      </c>
      <c r="C76" s="50" t="s">
        <v>161</v>
      </c>
      <c r="D76" s="50"/>
      <c r="E76" s="50"/>
      <c r="F76" s="124">
        <f>F77+F81+F91</f>
        <v>2522000</v>
      </c>
      <c r="G76" s="124">
        <f>G77+G81+G91</f>
        <v>0</v>
      </c>
      <c r="H76" s="130">
        <f t="shared" si="0"/>
        <v>2522000</v>
      </c>
    </row>
    <row r="77" spans="1:8" ht="38.25">
      <c r="A77" s="51" t="s">
        <v>255</v>
      </c>
      <c r="B77" s="50" t="s">
        <v>141</v>
      </c>
      <c r="C77" s="50" t="s">
        <v>161</v>
      </c>
      <c r="D77" s="50" t="s">
        <v>216</v>
      </c>
      <c r="E77" s="50"/>
      <c r="F77" s="124">
        <f t="shared" ref="F77:G79" si="12">F78</f>
        <v>1000000</v>
      </c>
      <c r="G77" s="124">
        <f t="shared" si="12"/>
        <v>0</v>
      </c>
      <c r="H77" s="130">
        <f t="shared" si="0"/>
        <v>1000000</v>
      </c>
    </row>
    <row r="78" spans="1:8" ht="51">
      <c r="A78" s="52" t="s">
        <v>256</v>
      </c>
      <c r="B78" s="49" t="s">
        <v>141</v>
      </c>
      <c r="C78" s="49" t="s">
        <v>161</v>
      </c>
      <c r="D78" s="49" t="s">
        <v>217</v>
      </c>
      <c r="E78" s="49"/>
      <c r="F78" s="81">
        <f t="shared" si="12"/>
        <v>1000000</v>
      </c>
      <c r="G78" s="81">
        <f t="shared" si="12"/>
        <v>0</v>
      </c>
      <c r="H78" s="131">
        <f t="shared" si="0"/>
        <v>1000000</v>
      </c>
    </row>
    <row r="79" spans="1:8" ht="25.5">
      <c r="A79" s="61" t="s">
        <v>113</v>
      </c>
      <c r="B79" s="49" t="s">
        <v>141</v>
      </c>
      <c r="C79" s="49" t="s">
        <v>161</v>
      </c>
      <c r="D79" s="49" t="s">
        <v>217</v>
      </c>
      <c r="E79" s="49" t="s">
        <v>114</v>
      </c>
      <c r="F79" s="81">
        <f t="shared" si="12"/>
        <v>1000000</v>
      </c>
      <c r="G79" s="81">
        <f t="shared" si="12"/>
        <v>0</v>
      </c>
      <c r="H79" s="131">
        <f t="shared" si="0"/>
        <v>1000000</v>
      </c>
    </row>
    <row r="80" spans="1:8" ht="25.5">
      <c r="A80" s="53" t="s">
        <v>115</v>
      </c>
      <c r="B80" s="49" t="s">
        <v>141</v>
      </c>
      <c r="C80" s="49" t="s">
        <v>161</v>
      </c>
      <c r="D80" s="49" t="s">
        <v>217</v>
      </c>
      <c r="E80" s="49" t="s">
        <v>116</v>
      </c>
      <c r="F80" s="81">
        <v>1000000</v>
      </c>
      <c r="G80" s="81"/>
      <c r="H80" s="131">
        <f t="shared" si="0"/>
        <v>1000000</v>
      </c>
    </row>
    <row r="81" spans="1:8" ht="25.5">
      <c r="A81" s="63" t="s">
        <v>292</v>
      </c>
      <c r="B81" s="64" t="s">
        <v>141</v>
      </c>
      <c r="C81" s="64" t="s">
        <v>161</v>
      </c>
      <c r="D81" s="65" t="s">
        <v>293</v>
      </c>
      <c r="E81" s="64"/>
      <c r="F81" s="125">
        <f>F82+F85+F88</f>
        <v>1477000</v>
      </c>
      <c r="G81" s="125">
        <f>G82+G85+G88</f>
        <v>0</v>
      </c>
      <c r="H81" s="130">
        <f t="shared" si="0"/>
        <v>1477000</v>
      </c>
    </row>
    <row r="82" spans="1:8">
      <c r="A82" s="75" t="s">
        <v>294</v>
      </c>
      <c r="B82" s="115" t="s">
        <v>141</v>
      </c>
      <c r="C82" s="115" t="s">
        <v>161</v>
      </c>
      <c r="D82" s="66" t="s">
        <v>295</v>
      </c>
      <c r="E82" s="116"/>
      <c r="F82" s="81">
        <f>F83</f>
        <v>833400</v>
      </c>
      <c r="G82" s="81">
        <f>G83</f>
        <v>0</v>
      </c>
      <c r="H82" s="131">
        <f t="shared" si="0"/>
        <v>833400</v>
      </c>
    </row>
    <row r="83" spans="1:8" ht="25.5">
      <c r="A83" s="61" t="s">
        <v>113</v>
      </c>
      <c r="B83" s="49" t="s">
        <v>141</v>
      </c>
      <c r="C83" s="49" t="s">
        <v>161</v>
      </c>
      <c r="D83" s="66" t="s">
        <v>295</v>
      </c>
      <c r="E83" s="49" t="s">
        <v>114</v>
      </c>
      <c r="F83" s="81">
        <f>F84</f>
        <v>833400</v>
      </c>
      <c r="G83" s="81">
        <f>G84</f>
        <v>0</v>
      </c>
      <c r="H83" s="131">
        <f t="shared" si="0"/>
        <v>833400</v>
      </c>
    </row>
    <row r="84" spans="1:8" ht="25.5">
      <c r="A84" s="53" t="s">
        <v>115</v>
      </c>
      <c r="B84" s="49" t="s">
        <v>141</v>
      </c>
      <c r="C84" s="49" t="s">
        <v>161</v>
      </c>
      <c r="D84" s="66" t="s">
        <v>295</v>
      </c>
      <c r="E84" s="49" t="s">
        <v>116</v>
      </c>
      <c r="F84" s="81">
        <v>833400</v>
      </c>
      <c r="G84" s="81"/>
      <c r="H84" s="131">
        <f t="shared" ref="H84:H147" si="13">F84+G84</f>
        <v>833400</v>
      </c>
    </row>
    <row r="85" spans="1:8" ht="51">
      <c r="A85" s="75" t="s">
        <v>296</v>
      </c>
      <c r="B85" s="68" t="s">
        <v>141</v>
      </c>
      <c r="C85" s="68" t="s">
        <v>161</v>
      </c>
      <c r="D85" s="66" t="s">
        <v>297</v>
      </c>
      <c r="E85" s="68"/>
      <c r="F85" s="81">
        <f>F86</f>
        <v>55600</v>
      </c>
      <c r="G85" s="81">
        <f>G86</f>
        <v>0</v>
      </c>
      <c r="H85" s="131">
        <f t="shared" si="13"/>
        <v>55600</v>
      </c>
    </row>
    <row r="86" spans="1:8" ht="25.5">
      <c r="A86" s="61" t="s">
        <v>113</v>
      </c>
      <c r="B86" s="49" t="s">
        <v>141</v>
      </c>
      <c r="C86" s="49" t="s">
        <v>161</v>
      </c>
      <c r="D86" s="66" t="s">
        <v>297</v>
      </c>
      <c r="E86" s="49" t="s">
        <v>114</v>
      </c>
      <c r="F86" s="81">
        <f>F87</f>
        <v>55600</v>
      </c>
      <c r="G86" s="81">
        <f>G87</f>
        <v>0</v>
      </c>
      <c r="H86" s="131">
        <f t="shared" si="13"/>
        <v>55600</v>
      </c>
    </row>
    <row r="87" spans="1:8" ht="25.5">
      <c r="A87" s="53" t="s">
        <v>115</v>
      </c>
      <c r="B87" s="49" t="s">
        <v>141</v>
      </c>
      <c r="C87" s="49" t="s">
        <v>161</v>
      </c>
      <c r="D87" s="66" t="s">
        <v>297</v>
      </c>
      <c r="E87" s="49" t="s">
        <v>116</v>
      </c>
      <c r="F87" s="81">
        <v>55600</v>
      </c>
      <c r="G87" s="81"/>
      <c r="H87" s="131">
        <f t="shared" si="13"/>
        <v>55600</v>
      </c>
    </row>
    <row r="88" spans="1:8" ht="38.25">
      <c r="A88" s="75" t="s">
        <v>298</v>
      </c>
      <c r="B88" s="49" t="s">
        <v>141</v>
      </c>
      <c r="C88" s="49" t="s">
        <v>161</v>
      </c>
      <c r="D88" s="66" t="s">
        <v>299</v>
      </c>
      <c r="E88" s="68"/>
      <c r="F88" s="81">
        <f>F89</f>
        <v>588000</v>
      </c>
      <c r="G88" s="81">
        <f>G89</f>
        <v>0</v>
      </c>
      <c r="H88" s="131">
        <f t="shared" si="13"/>
        <v>588000</v>
      </c>
    </row>
    <row r="89" spans="1:8" ht="25.5">
      <c r="A89" s="61" t="s">
        <v>113</v>
      </c>
      <c r="B89" s="49" t="s">
        <v>141</v>
      </c>
      <c r="C89" s="49" t="s">
        <v>161</v>
      </c>
      <c r="D89" s="66" t="s">
        <v>299</v>
      </c>
      <c r="E89" s="49" t="s">
        <v>114</v>
      </c>
      <c r="F89" s="81">
        <f>F90</f>
        <v>588000</v>
      </c>
      <c r="G89" s="81">
        <f>G90</f>
        <v>0</v>
      </c>
      <c r="H89" s="131">
        <f t="shared" si="13"/>
        <v>588000</v>
      </c>
    </row>
    <row r="90" spans="1:8" ht="25.5">
      <c r="A90" s="53" t="s">
        <v>115</v>
      </c>
      <c r="B90" s="49" t="s">
        <v>141</v>
      </c>
      <c r="C90" s="49" t="s">
        <v>161</v>
      </c>
      <c r="D90" s="66" t="s">
        <v>299</v>
      </c>
      <c r="E90" s="49" t="s">
        <v>116</v>
      </c>
      <c r="F90" s="81">
        <v>588000</v>
      </c>
      <c r="G90" s="81"/>
      <c r="H90" s="131">
        <f t="shared" si="13"/>
        <v>588000</v>
      </c>
    </row>
    <row r="91" spans="1:8" ht="25.5">
      <c r="A91" s="51" t="s">
        <v>208</v>
      </c>
      <c r="B91" s="50" t="s">
        <v>141</v>
      </c>
      <c r="C91" s="50" t="s">
        <v>161</v>
      </c>
      <c r="D91" s="50" t="s">
        <v>204</v>
      </c>
      <c r="E91" s="50"/>
      <c r="F91" s="124">
        <f t="shared" ref="F91:G93" si="14">F92</f>
        <v>45000</v>
      </c>
      <c r="G91" s="124">
        <f t="shared" si="14"/>
        <v>0</v>
      </c>
      <c r="H91" s="130">
        <f t="shared" si="13"/>
        <v>45000</v>
      </c>
    </row>
    <row r="92" spans="1:8" ht="25.5">
      <c r="A92" s="53" t="s">
        <v>203</v>
      </c>
      <c r="B92" s="49" t="s">
        <v>141</v>
      </c>
      <c r="C92" s="49" t="s">
        <v>161</v>
      </c>
      <c r="D92" s="49" t="s">
        <v>205</v>
      </c>
      <c r="E92" s="49"/>
      <c r="F92" s="81">
        <f t="shared" si="14"/>
        <v>45000</v>
      </c>
      <c r="G92" s="81">
        <f t="shared" si="14"/>
        <v>0</v>
      </c>
      <c r="H92" s="131">
        <f t="shared" si="13"/>
        <v>45000</v>
      </c>
    </row>
    <row r="93" spans="1:8">
      <c r="A93" s="53" t="s">
        <v>119</v>
      </c>
      <c r="B93" s="49" t="s">
        <v>141</v>
      </c>
      <c r="C93" s="49" t="s">
        <v>161</v>
      </c>
      <c r="D93" s="49" t="s">
        <v>205</v>
      </c>
      <c r="E93" s="49" t="s">
        <v>118</v>
      </c>
      <c r="F93" s="81">
        <f t="shared" si="14"/>
        <v>45000</v>
      </c>
      <c r="G93" s="81">
        <f t="shared" si="14"/>
        <v>0</v>
      </c>
      <c r="H93" s="131">
        <f t="shared" si="13"/>
        <v>45000</v>
      </c>
    </row>
    <row r="94" spans="1:8" ht="38.25">
      <c r="A94" s="53" t="s">
        <v>120</v>
      </c>
      <c r="B94" s="49" t="s">
        <v>141</v>
      </c>
      <c r="C94" s="49" t="s">
        <v>161</v>
      </c>
      <c r="D94" s="49" t="s">
        <v>205</v>
      </c>
      <c r="E94" s="49" t="s">
        <v>121</v>
      </c>
      <c r="F94" s="81">
        <v>45000</v>
      </c>
      <c r="G94" s="81"/>
      <c r="H94" s="131">
        <f t="shared" si="13"/>
        <v>45000</v>
      </c>
    </row>
    <row r="95" spans="1:8" ht="15.75">
      <c r="A95" s="114" t="s">
        <v>162</v>
      </c>
      <c r="B95" s="105" t="s">
        <v>141</v>
      </c>
      <c r="C95" s="105" t="s">
        <v>163</v>
      </c>
      <c r="D95" s="105"/>
      <c r="E95" s="105"/>
      <c r="F95" s="124">
        <f>F96+F101+F114</f>
        <v>51162270.260000005</v>
      </c>
      <c r="G95" s="124">
        <f>G96+G101+G114</f>
        <v>2089440.07</v>
      </c>
      <c r="H95" s="130">
        <f t="shared" si="13"/>
        <v>53251710.330000006</v>
      </c>
    </row>
    <row r="96" spans="1:8">
      <c r="A96" s="51" t="s">
        <v>164</v>
      </c>
      <c r="B96" s="50" t="s">
        <v>141</v>
      </c>
      <c r="C96" s="50" t="s">
        <v>165</v>
      </c>
      <c r="D96" s="50"/>
      <c r="E96" s="50"/>
      <c r="F96" s="124">
        <f t="shared" ref="F96:G99" si="15">F97</f>
        <v>905000</v>
      </c>
      <c r="G96" s="124">
        <f t="shared" si="15"/>
        <v>0</v>
      </c>
      <c r="H96" s="130">
        <f t="shared" si="13"/>
        <v>905000</v>
      </c>
    </row>
    <row r="97" spans="1:8" ht="51">
      <c r="A97" s="51" t="s">
        <v>257</v>
      </c>
      <c r="B97" s="50" t="s">
        <v>141</v>
      </c>
      <c r="C97" s="50" t="s">
        <v>165</v>
      </c>
      <c r="D97" s="50" t="s">
        <v>214</v>
      </c>
      <c r="E97" s="50"/>
      <c r="F97" s="124">
        <f t="shared" si="15"/>
        <v>905000</v>
      </c>
      <c r="G97" s="124">
        <f t="shared" si="15"/>
        <v>0</v>
      </c>
      <c r="H97" s="130">
        <f t="shared" si="13"/>
        <v>905000</v>
      </c>
    </row>
    <row r="98" spans="1:8">
      <c r="A98" s="52" t="s">
        <v>193</v>
      </c>
      <c r="B98" s="49" t="s">
        <v>141</v>
      </c>
      <c r="C98" s="49" t="s">
        <v>165</v>
      </c>
      <c r="D98" s="49" t="s">
        <v>215</v>
      </c>
      <c r="E98" s="49"/>
      <c r="F98" s="81">
        <f t="shared" si="15"/>
        <v>905000</v>
      </c>
      <c r="G98" s="81">
        <f t="shared" si="15"/>
        <v>0</v>
      </c>
      <c r="H98" s="131">
        <f t="shared" si="13"/>
        <v>905000</v>
      </c>
    </row>
    <row r="99" spans="1:8">
      <c r="A99" s="53" t="s">
        <v>122</v>
      </c>
      <c r="B99" s="49" t="s">
        <v>141</v>
      </c>
      <c r="C99" s="49" t="s">
        <v>165</v>
      </c>
      <c r="D99" s="49" t="s">
        <v>215</v>
      </c>
      <c r="E99" s="49" t="s">
        <v>123</v>
      </c>
      <c r="F99" s="81">
        <f t="shared" si="15"/>
        <v>905000</v>
      </c>
      <c r="G99" s="81">
        <f t="shared" si="15"/>
        <v>0</v>
      </c>
      <c r="H99" s="131">
        <f t="shared" si="13"/>
        <v>905000</v>
      </c>
    </row>
    <row r="100" spans="1:8">
      <c r="A100" s="53" t="s">
        <v>124</v>
      </c>
      <c r="B100" s="49" t="s">
        <v>141</v>
      </c>
      <c r="C100" s="49" t="s">
        <v>165</v>
      </c>
      <c r="D100" s="49" t="s">
        <v>215</v>
      </c>
      <c r="E100" s="49" t="s">
        <v>125</v>
      </c>
      <c r="F100" s="81">
        <v>905000</v>
      </c>
      <c r="G100" s="81"/>
      <c r="H100" s="131">
        <f t="shared" si="13"/>
        <v>905000</v>
      </c>
    </row>
    <row r="101" spans="1:8">
      <c r="A101" s="51" t="s">
        <v>166</v>
      </c>
      <c r="B101" s="50" t="s">
        <v>141</v>
      </c>
      <c r="C101" s="50" t="s">
        <v>167</v>
      </c>
      <c r="D101" s="50"/>
      <c r="E101" s="50"/>
      <c r="F101" s="126">
        <f>F102+F106+F110</f>
        <v>7432560.5899999999</v>
      </c>
      <c r="G101" s="126">
        <f>G102+G106+G110</f>
        <v>359307.07</v>
      </c>
      <c r="H101" s="130">
        <f t="shared" si="13"/>
        <v>7791867.6600000001</v>
      </c>
    </row>
    <row r="102" spans="1:8" ht="25.5">
      <c r="A102" s="51" t="s">
        <v>258</v>
      </c>
      <c r="B102" s="50" t="s">
        <v>141</v>
      </c>
      <c r="C102" s="50" t="s">
        <v>167</v>
      </c>
      <c r="D102" s="50" t="s">
        <v>194</v>
      </c>
      <c r="E102" s="50"/>
      <c r="F102" s="124">
        <f t="shared" ref="F102:G104" si="16">F103</f>
        <v>1037640</v>
      </c>
      <c r="G102" s="124">
        <f t="shared" si="16"/>
        <v>256621.39</v>
      </c>
      <c r="H102" s="130">
        <f t="shared" si="13"/>
        <v>1294261.3900000001</v>
      </c>
    </row>
    <row r="103" spans="1:8" ht="51">
      <c r="A103" s="52" t="s">
        <v>300</v>
      </c>
      <c r="B103" s="49" t="s">
        <v>141</v>
      </c>
      <c r="C103" s="49" t="s">
        <v>167</v>
      </c>
      <c r="D103" s="49" t="s">
        <v>301</v>
      </c>
      <c r="E103" s="49"/>
      <c r="F103" s="81">
        <f t="shared" si="16"/>
        <v>1037640</v>
      </c>
      <c r="G103" s="81">
        <f t="shared" si="16"/>
        <v>256621.39</v>
      </c>
      <c r="H103" s="131">
        <f t="shared" si="13"/>
        <v>1294261.3900000001</v>
      </c>
    </row>
    <row r="104" spans="1:8" ht="25.5">
      <c r="A104" s="61" t="s">
        <v>113</v>
      </c>
      <c r="B104" s="49" t="s">
        <v>141</v>
      </c>
      <c r="C104" s="49" t="s">
        <v>167</v>
      </c>
      <c r="D104" s="49" t="s">
        <v>301</v>
      </c>
      <c r="E104" s="49" t="s">
        <v>114</v>
      </c>
      <c r="F104" s="81">
        <f t="shared" si="16"/>
        <v>1037640</v>
      </c>
      <c r="G104" s="81">
        <f t="shared" si="16"/>
        <v>256621.39</v>
      </c>
      <c r="H104" s="131">
        <f t="shared" si="13"/>
        <v>1294261.3900000001</v>
      </c>
    </row>
    <row r="105" spans="1:8" ht="25.5">
      <c r="A105" s="53" t="s">
        <v>115</v>
      </c>
      <c r="B105" s="49" t="s">
        <v>141</v>
      </c>
      <c r="C105" s="49" t="s">
        <v>167</v>
      </c>
      <c r="D105" s="49" t="s">
        <v>301</v>
      </c>
      <c r="E105" s="49" t="s">
        <v>116</v>
      </c>
      <c r="F105" s="81">
        <v>1037640</v>
      </c>
      <c r="G105" s="81">
        <v>256621.39</v>
      </c>
      <c r="H105" s="131">
        <f t="shared" si="13"/>
        <v>1294261.3900000001</v>
      </c>
    </row>
    <row r="106" spans="1:8" ht="38.25">
      <c r="A106" s="51" t="s">
        <v>234</v>
      </c>
      <c r="B106" s="50" t="s">
        <v>141</v>
      </c>
      <c r="C106" s="50" t="s">
        <v>167</v>
      </c>
      <c r="D106" s="64" t="s">
        <v>235</v>
      </c>
      <c r="E106" s="64"/>
      <c r="F106" s="124">
        <f t="shared" ref="F106:G108" si="17">F107</f>
        <v>100000</v>
      </c>
      <c r="G106" s="124">
        <f t="shared" si="17"/>
        <v>0</v>
      </c>
      <c r="H106" s="130">
        <f t="shared" si="13"/>
        <v>100000</v>
      </c>
    </row>
    <row r="107" spans="1:8" ht="25.5">
      <c r="A107" s="52" t="s">
        <v>236</v>
      </c>
      <c r="B107" s="49" t="s">
        <v>141</v>
      </c>
      <c r="C107" s="49" t="s">
        <v>167</v>
      </c>
      <c r="D107" s="68" t="s">
        <v>259</v>
      </c>
      <c r="E107" s="68"/>
      <c r="F107" s="81">
        <f t="shared" si="17"/>
        <v>100000</v>
      </c>
      <c r="G107" s="81">
        <f t="shared" si="17"/>
        <v>0</v>
      </c>
      <c r="H107" s="131">
        <f t="shared" si="13"/>
        <v>100000</v>
      </c>
    </row>
    <row r="108" spans="1:8" ht="25.5">
      <c r="A108" s="61" t="s">
        <v>113</v>
      </c>
      <c r="B108" s="49" t="s">
        <v>141</v>
      </c>
      <c r="C108" s="49" t="s">
        <v>167</v>
      </c>
      <c r="D108" s="68" t="s">
        <v>259</v>
      </c>
      <c r="E108" s="68" t="s">
        <v>114</v>
      </c>
      <c r="F108" s="81">
        <f t="shared" si="17"/>
        <v>100000</v>
      </c>
      <c r="G108" s="81">
        <f t="shared" si="17"/>
        <v>0</v>
      </c>
      <c r="H108" s="131">
        <f t="shared" si="13"/>
        <v>100000</v>
      </c>
    </row>
    <row r="109" spans="1:8" ht="25.5">
      <c r="A109" s="53" t="s">
        <v>115</v>
      </c>
      <c r="B109" s="49" t="s">
        <v>141</v>
      </c>
      <c r="C109" s="49" t="s">
        <v>167</v>
      </c>
      <c r="D109" s="68" t="s">
        <v>259</v>
      </c>
      <c r="E109" s="68" t="s">
        <v>116</v>
      </c>
      <c r="F109" s="81">
        <v>100000</v>
      </c>
      <c r="G109" s="81"/>
      <c r="H109" s="131">
        <f t="shared" si="13"/>
        <v>100000</v>
      </c>
    </row>
    <row r="110" spans="1:8" ht="51">
      <c r="A110" s="160" t="s">
        <v>260</v>
      </c>
      <c r="B110" s="49" t="s">
        <v>141</v>
      </c>
      <c r="C110" s="49" t="s">
        <v>167</v>
      </c>
      <c r="D110" s="64" t="s">
        <v>261</v>
      </c>
      <c r="E110" s="64"/>
      <c r="F110" s="124">
        <f t="shared" ref="F110:G112" si="18">F111</f>
        <v>6294920.5899999999</v>
      </c>
      <c r="G110" s="124">
        <f t="shared" si="18"/>
        <v>102685.68</v>
      </c>
      <c r="H110" s="130">
        <f t="shared" si="13"/>
        <v>6397606.2699999996</v>
      </c>
    </row>
    <row r="111" spans="1:8" ht="25.5">
      <c r="A111" s="75" t="s">
        <v>274</v>
      </c>
      <c r="B111" s="49"/>
      <c r="C111" s="49"/>
      <c r="D111" s="68" t="s">
        <v>275</v>
      </c>
      <c r="E111" s="64"/>
      <c r="F111" s="124">
        <f t="shared" si="18"/>
        <v>6294920.5899999999</v>
      </c>
      <c r="G111" s="124">
        <f t="shared" si="18"/>
        <v>102685.68</v>
      </c>
      <c r="H111" s="130">
        <f t="shared" si="13"/>
        <v>6397606.2699999996</v>
      </c>
    </row>
    <row r="112" spans="1:8" ht="25.5">
      <c r="A112" s="61" t="s">
        <v>113</v>
      </c>
      <c r="B112" s="49" t="s">
        <v>141</v>
      </c>
      <c r="C112" s="49" t="s">
        <v>167</v>
      </c>
      <c r="D112" s="68" t="s">
        <v>275</v>
      </c>
      <c r="E112" s="49" t="s">
        <v>114</v>
      </c>
      <c r="F112" s="81">
        <f t="shared" si="18"/>
        <v>6294920.5899999999</v>
      </c>
      <c r="G112" s="81">
        <f t="shared" si="18"/>
        <v>102685.68</v>
      </c>
      <c r="H112" s="131">
        <f t="shared" si="13"/>
        <v>6397606.2699999996</v>
      </c>
    </row>
    <row r="113" spans="1:8" ht="25.5">
      <c r="A113" s="53" t="s">
        <v>115</v>
      </c>
      <c r="B113" s="49" t="s">
        <v>141</v>
      </c>
      <c r="C113" s="49" t="s">
        <v>167</v>
      </c>
      <c r="D113" s="68" t="s">
        <v>275</v>
      </c>
      <c r="E113" s="49" t="s">
        <v>116</v>
      </c>
      <c r="F113" s="81">
        <v>6294920.5899999999</v>
      </c>
      <c r="G113" s="81">
        <v>102685.68</v>
      </c>
      <c r="H113" s="131">
        <f t="shared" si="13"/>
        <v>6397606.2699999996</v>
      </c>
    </row>
    <row r="114" spans="1:8">
      <c r="A114" s="55" t="s">
        <v>168</v>
      </c>
      <c r="B114" s="50" t="s">
        <v>141</v>
      </c>
      <c r="C114" s="50" t="s">
        <v>169</v>
      </c>
      <c r="D114" s="56"/>
      <c r="E114" s="56"/>
      <c r="F114" s="124">
        <f>F115+F124+F128+F132</f>
        <v>42824709.670000002</v>
      </c>
      <c r="G114" s="124">
        <f>G115+G124+G128+G132</f>
        <v>1730133</v>
      </c>
      <c r="H114" s="130">
        <f t="shared" si="13"/>
        <v>44554842.670000002</v>
      </c>
    </row>
    <row r="115" spans="1:8" ht="38.25">
      <c r="A115" s="51" t="s">
        <v>262</v>
      </c>
      <c r="B115" s="50" t="s">
        <v>141</v>
      </c>
      <c r="C115" s="50" t="s">
        <v>169</v>
      </c>
      <c r="D115" s="50" t="s">
        <v>210</v>
      </c>
      <c r="E115" s="56"/>
      <c r="F115" s="124">
        <f>F116+F119</f>
        <v>25549984.670000002</v>
      </c>
      <c r="G115" s="124">
        <f>G116+G119</f>
        <v>569348</v>
      </c>
      <c r="H115" s="130">
        <f t="shared" si="13"/>
        <v>26119332.670000002</v>
      </c>
    </row>
    <row r="116" spans="1:8">
      <c r="A116" s="53" t="s">
        <v>195</v>
      </c>
      <c r="B116" s="49" t="s">
        <v>141</v>
      </c>
      <c r="C116" s="49" t="s">
        <v>169</v>
      </c>
      <c r="D116" s="49" t="s">
        <v>211</v>
      </c>
      <c r="E116" s="60"/>
      <c r="F116" s="81">
        <f>F117</f>
        <v>3200000</v>
      </c>
      <c r="G116" s="81">
        <f>G117</f>
        <v>0</v>
      </c>
      <c r="H116" s="131">
        <f t="shared" si="13"/>
        <v>3200000</v>
      </c>
    </row>
    <row r="117" spans="1:8" ht="25.5">
      <c r="A117" s="61" t="s">
        <v>113</v>
      </c>
      <c r="B117" s="49" t="s">
        <v>141</v>
      </c>
      <c r="C117" s="49" t="s">
        <v>169</v>
      </c>
      <c r="D117" s="49" t="s">
        <v>211</v>
      </c>
      <c r="E117" s="60">
        <v>200</v>
      </c>
      <c r="F117" s="81">
        <f>F118</f>
        <v>3200000</v>
      </c>
      <c r="G117" s="81">
        <f>G118</f>
        <v>0</v>
      </c>
      <c r="H117" s="131">
        <f t="shared" si="13"/>
        <v>3200000</v>
      </c>
    </row>
    <row r="118" spans="1:8" ht="25.5">
      <c r="A118" s="53" t="s">
        <v>115</v>
      </c>
      <c r="B118" s="49" t="s">
        <v>141</v>
      </c>
      <c r="C118" s="49" t="s">
        <v>169</v>
      </c>
      <c r="D118" s="49" t="s">
        <v>211</v>
      </c>
      <c r="E118" s="60">
        <v>240</v>
      </c>
      <c r="F118" s="81">
        <v>3200000</v>
      </c>
      <c r="G118" s="81"/>
      <c r="H118" s="131">
        <f t="shared" si="13"/>
        <v>3200000</v>
      </c>
    </row>
    <row r="119" spans="1:8" ht="25.5">
      <c r="A119" s="53" t="s">
        <v>196</v>
      </c>
      <c r="B119" s="49" t="s">
        <v>141</v>
      </c>
      <c r="C119" s="49" t="s">
        <v>169</v>
      </c>
      <c r="D119" s="49" t="s">
        <v>212</v>
      </c>
      <c r="E119" s="60"/>
      <c r="F119" s="81">
        <f>F120+F122</f>
        <v>22349984.670000002</v>
      </c>
      <c r="G119" s="81">
        <f>G120+G122</f>
        <v>569348</v>
      </c>
      <c r="H119" s="131">
        <f t="shared" si="13"/>
        <v>22919332.670000002</v>
      </c>
    </row>
    <row r="120" spans="1:8" ht="25.5">
      <c r="A120" s="61" t="s">
        <v>113</v>
      </c>
      <c r="B120" s="49" t="s">
        <v>141</v>
      </c>
      <c r="C120" s="49" t="s">
        <v>169</v>
      </c>
      <c r="D120" s="49" t="s">
        <v>212</v>
      </c>
      <c r="E120" s="60">
        <v>200</v>
      </c>
      <c r="F120" s="81">
        <f>F121</f>
        <v>200000</v>
      </c>
      <c r="G120" s="81">
        <f>G121</f>
        <v>569348</v>
      </c>
      <c r="H120" s="131">
        <f t="shared" si="13"/>
        <v>769348</v>
      </c>
    </row>
    <row r="121" spans="1:8" ht="25.5">
      <c r="A121" s="53" t="s">
        <v>115</v>
      </c>
      <c r="B121" s="49" t="s">
        <v>141</v>
      </c>
      <c r="C121" s="49" t="s">
        <v>169</v>
      </c>
      <c r="D121" s="49" t="s">
        <v>212</v>
      </c>
      <c r="E121" s="60">
        <v>240</v>
      </c>
      <c r="F121" s="81">
        <v>200000</v>
      </c>
      <c r="G121" s="81">
        <v>569348</v>
      </c>
      <c r="H121" s="131">
        <f t="shared" si="13"/>
        <v>769348</v>
      </c>
    </row>
    <row r="122" spans="1:8" ht="25.5">
      <c r="A122" s="53" t="s">
        <v>126</v>
      </c>
      <c r="B122" s="49" t="s">
        <v>141</v>
      </c>
      <c r="C122" s="49" t="s">
        <v>169</v>
      </c>
      <c r="D122" s="49" t="s">
        <v>212</v>
      </c>
      <c r="E122" s="60">
        <v>600</v>
      </c>
      <c r="F122" s="81">
        <f>F123</f>
        <v>22149984.670000002</v>
      </c>
      <c r="G122" s="81">
        <f>G123</f>
        <v>0</v>
      </c>
      <c r="H122" s="131">
        <f t="shared" si="13"/>
        <v>22149984.670000002</v>
      </c>
    </row>
    <row r="123" spans="1:8" ht="51">
      <c r="A123" s="53" t="s">
        <v>127</v>
      </c>
      <c r="B123" s="49" t="s">
        <v>141</v>
      </c>
      <c r="C123" s="49" t="s">
        <v>169</v>
      </c>
      <c r="D123" s="49" t="s">
        <v>212</v>
      </c>
      <c r="E123" s="60">
        <v>621</v>
      </c>
      <c r="F123" s="81">
        <v>22149984.670000002</v>
      </c>
      <c r="G123" s="81"/>
      <c r="H123" s="131">
        <f t="shared" si="13"/>
        <v>22149984.670000002</v>
      </c>
    </row>
    <row r="124" spans="1:8" ht="38.25">
      <c r="A124" s="55" t="s">
        <v>302</v>
      </c>
      <c r="B124" s="50" t="s">
        <v>141</v>
      </c>
      <c r="C124" s="50" t="s">
        <v>169</v>
      </c>
      <c r="D124" s="50" t="s">
        <v>303</v>
      </c>
      <c r="E124" s="56"/>
      <c r="F124" s="124">
        <f t="shared" ref="F124:G126" si="19">F125</f>
        <v>4432725</v>
      </c>
      <c r="G124" s="124">
        <f t="shared" si="19"/>
        <v>-19215</v>
      </c>
      <c r="H124" s="130">
        <f t="shared" si="13"/>
        <v>4413510</v>
      </c>
    </row>
    <row r="125" spans="1:8" ht="25.5">
      <c r="A125" s="53" t="s">
        <v>304</v>
      </c>
      <c r="B125" s="49" t="s">
        <v>141</v>
      </c>
      <c r="C125" s="49" t="s">
        <v>169</v>
      </c>
      <c r="D125" s="49" t="s">
        <v>305</v>
      </c>
      <c r="E125" s="60"/>
      <c r="F125" s="81">
        <f t="shared" si="19"/>
        <v>4432725</v>
      </c>
      <c r="G125" s="81">
        <f t="shared" si="19"/>
        <v>-19215</v>
      </c>
      <c r="H125" s="131">
        <f t="shared" si="13"/>
        <v>4413510</v>
      </c>
    </row>
    <row r="126" spans="1:8" ht="25.5">
      <c r="A126" s="61" t="s">
        <v>113</v>
      </c>
      <c r="B126" s="49" t="s">
        <v>141</v>
      </c>
      <c r="C126" s="49" t="s">
        <v>169</v>
      </c>
      <c r="D126" s="49" t="s">
        <v>305</v>
      </c>
      <c r="E126" s="60">
        <v>200</v>
      </c>
      <c r="F126" s="81">
        <f t="shared" si="19"/>
        <v>4432725</v>
      </c>
      <c r="G126" s="81">
        <f t="shared" si="19"/>
        <v>-19215</v>
      </c>
      <c r="H126" s="131">
        <f t="shared" si="13"/>
        <v>4413510</v>
      </c>
    </row>
    <row r="127" spans="1:8" ht="25.5">
      <c r="A127" s="53" t="s">
        <v>115</v>
      </c>
      <c r="B127" s="49" t="s">
        <v>141</v>
      </c>
      <c r="C127" s="49" t="s">
        <v>169</v>
      </c>
      <c r="D127" s="49" t="s">
        <v>305</v>
      </c>
      <c r="E127" s="60">
        <v>240</v>
      </c>
      <c r="F127" s="81">
        <v>4432725</v>
      </c>
      <c r="G127" s="81">
        <v>-19215</v>
      </c>
      <c r="H127" s="131">
        <f t="shared" si="13"/>
        <v>4413510</v>
      </c>
    </row>
    <row r="128" spans="1:8" ht="38.25">
      <c r="A128" s="52" t="s">
        <v>221</v>
      </c>
      <c r="B128" s="49" t="s">
        <v>141</v>
      </c>
      <c r="C128" s="49" t="s">
        <v>169</v>
      </c>
      <c r="D128" s="117" t="s">
        <v>306</v>
      </c>
      <c r="E128" s="118"/>
      <c r="F128" s="127">
        <f t="shared" ref="F128:G130" si="20">F129</f>
        <v>9692000</v>
      </c>
      <c r="G128" s="127">
        <f t="shared" si="20"/>
        <v>0</v>
      </c>
      <c r="H128" s="131">
        <f t="shared" si="13"/>
        <v>9692000</v>
      </c>
    </row>
    <row r="129" spans="1:8" ht="25.5">
      <c r="A129" s="53" t="s">
        <v>307</v>
      </c>
      <c r="B129" s="49" t="s">
        <v>141</v>
      </c>
      <c r="C129" s="49" t="s">
        <v>169</v>
      </c>
      <c r="D129" s="117" t="s">
        <v>308</v>
      </c>
      <c r="E129" s="118"/>
      <c r="F129" s="127">
        <f t="shared" si="20"/>
        <v>9692000</v>
      </c>
      <c r="G129" s="127">
        <f t="shared" si="20"/>
        <v>0</v>
      </c>
      <c r="H129" s="131">
        <f t="shared" si="13"/>
        <v>9692000</v>
      </c>
    </row>
    <row r="130" spans="1:8" ht="25.5">
      <c r="A130" s="61" t="s">
        <v>113</v>
      </c>
      <c r="B130" s="49" t="s">
        <v>141</v>
      </c>
      <c r="C130" s="49" t="s">
        <v>169</v>
      </c>
      <c r="D130" s="117" t="s">
        <v>308</v>
      </c>
      <c r="E130" s="118">
        <v>200</v>
      </c>
      <c r="F130" s="127">
        <f t="shared" si="20"/>
        <v>9692000</v>
      </c>
      <c r="G130" s="127">
        <f t="shared" si="20"/>
        <v>0</v>
      </c>
      <c r="H130" s="131">
        <f t="shared" si="13"/>
        <v>9692000</v>
      </c>
    </row>
    <row r="131" spans="1:8" ht="25.5">
      <c r="A131" s="53" t="s">
        <v>115</v>
      </c>
      <c r="B131" s="49" t="s">
        <v>141</v>
      </c>
      <c r="C131" s="49" t="s">
        <v>169</v>
      </c>
      <c r="D131" s="117" t="s">
        <v>308</v>
      </c>
      <c r="E131" s="118">
        <v>240</v>
      </c>
      <c r="F131" s="127">
        <v>9692000</v>
      </c>
      <c r="G131" s="127"/>
      <c r="H131" s="131">
        <f t="shared" si="13"/>
        <v>9692000</v>
      </c>
    </row>
    <row r="132" spans="1:8" ht="38.25">
      <c r="A132" s="55" t="s">
        <v>270</v>
      </c>
      <c r="B132" s="50"/>
      <c r="C132" s="50"/>
      <c r="D132" s="50" t="s">
        <v>271</v>
      </c>
      <c r="E132" s="56"/>
      <c r="F132" s="124">
        <f>F133</f>
        <v>3150000</v>
      </c>
      <c r="G132" s="124">
        <f>G133</f>
        <v>1180000</v>
      </c>
      <c r="H132" s="130">
        <f t="shared" si="13"/>
        <v>4330000</v>
      </c>
    </row>
    <row r="133" spans="1:8" ht="25.5">
      <c r="A133" s="61" t="s">
        <v>113</v>
      </c>
      <c r="B133" s="49" t="s">
        <v>141</v>
      </c>
      <c r="C133" s="49" t="s">
        <v>169</v>
      </c>
      <c r="D133" s="49" t="s">
        <v>271</v>
      </c>
      <c r="E133" s="60">
        <v>200</v>
      </c>
      <c r="F133" s="81">
        <f>F134</f>
        <v>3150000</v>
      </c>
      <c r="G133" s="81">
        <f>G134</f>
        <v>1180000</v>
      </c>
      <c r="H133" s="131">
        <f t="shared" si="13"/>
        <v>4330000</v>
      </c>
    </row>
    <row r="134" spans="1:8" ht="25.5">
      <c r="A134" s="53" t="s">
        <v>115</v>
      </c>
      <c r="B134" s="49" t="s">
        <v>141</v>
      </c>
      <c r="C134" s="49" t="s">
        <v>169</v>
      </c>
      <c r="D134" s="49" t="s">
        <v>271</v>
      </c>
      <c r="E134" s="60">
        <v>240</v>
      </c>
      <c r="F134" s="81">
        <v>3150000</v>
      </c>
      <c r="G134" s="81">
        <v>1180000</v>
      </c>
      <c r="H134" s="131">
        <f t="shared" si="13"/>
        <v>4330000</v>
      </c>
    </row>
    <row r="135" spans="1:8" ht="15.75">
      <c r="A135" s="104" t="s">
        <v>170</v>
      </c>
      <c r="B135" s="105" t="s">
        <v>141</v>
      </c>
      <c r="C135" s="105" t="s">
        <v>171</v>
      </c>
      <c r="D135" s="105"/>
      <c r="E135" s="105"/>
      <c r="F135" s="124">
        <f>F136</f>
        <v>12692991.890000001</v>
      </c>
      <c r="G135" s="124">
        <f>G136</f>
        <v>0</v>
      </c>
      <c r="H135" s="130">
        <f t="shared" si="13"/>
        <v>12692991.890000001</v>
      </c>
    </row>
    <row r="136" spans="1:8">
      <c r="A136" s="51" t="s">
        <v>172</v>
      </c>
      <c r="B136" s="50" t="s">
        <v>141</v>
      </c>
      <c r="C136" s="50" t="s">
        <v>173</v>
      </c>
      <c r="D136" s="50"/>
      <c r="E136" s="50"/>
      <c r="F136" s="124">
        <f>F137+F143</f>
        <v>12692991.890000001</v>
      </c>
      <c r="G136" s="124">
        <f>G137+G143</f>
        <v>0</v>
      </c>
      <c r="H136" s="130">
        <f t="shared" si="13"/>
        <v>12692991.890000001</v>
      </c>
    </row>
    <row r="137" spans="1:8" ht="38.25">
      <c r="A137" s="51" t="s">
        <v>263</v>
      </c>
      <c r="B137" s="50" t="s">
        <v>141</v>
      </c>
      <c r="C137" s="50" t="s">
        <v>173</v>
      </c>
      <c r="D137" s="50" t="s">
        <v>197</v>
      </c>
      <c r="E137" s="50"/>
      <c r="F137" s="124">
        <f>F138</f>
        <v>11011991.890000001</v>
      </c>
      <c r="G137" s="124">
        <f>G138</f>
        <v>0</v>
      </c>
      <c r="H137" s="130">
        <f t="shared" si="13"/>
        <v>11011991.890000001</v>
      </c>
    </row>
    <row r="138" spans="1:8" ht="38.25">
      <c r="A138" s="52" t="s">
        <v>264</v>
      </c>
      <c r="B138" s="49" t="s">
        <v>141</v>
      </c>
      <c r="C138" s="49" t="s">
        <v>173</v>
      </c>
      <c r="D138" s="49" t="s">
        <v>198</v>
      </c>
      <c r="E138" s="49"/>
      <c r="F138" s="81">
        <f>F139+F141</f>
        <v>11011991.890000001</v>
      </c>
      <c r="G138" s="81">
        <f>G139+G141</f>
        <v>0</v>
      </c>
      <c r="H138" s="131">
        <f t="shared" si="13"/>
        <v>11011991.890000001</v>
      </c>
    </row>
    <row r="139" spans="1:8" ht="25.5">
      <c r="A139" s="61" t="s">
        <v>113</v>
      </c>
      <c r="B139" s="49" t="s">
        <v>141</v>
      </c>
      <c r="C139" s="49" t="s">
        <v>173</v>
      </c>
      <c r="D139" s="49" t="s">
        <v>198</v>
      </c>
      <c r="E139" s="49" t="s">
        <v>114</v>
      </c>
      <c r="F139" s="81">
        <f>F140</f>
        <v>661991.89</v>
      </c>
      <c r="G139" s="81">
        <f>G140</f>
        <v>0</v>
      </c>
      <c r="H139" s="131">
        <f t="shared" si="13"/>
        <v>661991.89</v>
      </c>
    </row>
    <row r="140" spans="1:8" ht="25.5">
      <c r="A140" s="53" t="s">
        <v>115</v>
      </c>
      <c r="B140" s="49" t="s">
        <v>141</v>
      </c>
      <c r="C140" s="49" t="s">
        <v>173</v>
      </c>
      <c r="D140" s="49" t="s">
        <v>198</v>
      </c>
      <c r="E140" s="49" t="s">
        <v>116</v>
      </c>
      <c r="F140" s="67">
        <v>661991.89</v>
      </c>
      <c r="G140" s="81"/>
      <c r="H140" s="131">
        <f t="shared" si="13"/>
        <v>661991.89</v>
      </c>
    </row>
    <row r="141" spans="1:8">
      <c r="A141" s="53" t="s">
        <v>128</v>
      </c>
      <c r="B141" s="49" t="s">
        <v>141</v>
      </c>
      <c r="C141" s="49" t="s">
        <v>173</v>
      </c>
      <c r="D141" s="49" t="s">
        <v>198</v>
      </c>
      <c r="E141" s="49" t="s">
        <v>129</v>
      </c>
      <c r="F141" s="81">
        <f>F142</f>
        <v>10350000</v>
      </c>
      <c r="G141" s="81">
        <f>G142</f>
        <v>0</v>
      </c>
      <c r="H141" s="131">
        <f t="shared" si="13"/>
        <v>10350000</v>
      </c>
    </row>
    <row r="142" spans="1:8" ht="51">
      <c r="A142" s="53" t="s">
        <v>130</v>
      </c>
      <c r="B142" s="49" t="s">
        <v>141</v>
      </c>
      <c r="C142" s="49" t="s">
        <v>173</v>
      </c>
      <c r="D142" s="49" t="s">
        <v>198</v>
      </c>
      <c r="E142" s="49" t="s">
        <v>174</v>
      </c>
      <c r="F142" s="81">
        <v>10350000</v>
      </c>
      <c r="G142" s="81"/>
      <c r="H142" s="131">
        <f t="shared" si="13"/>
        <v>10350000</v>
      </c>
    </row>
    <row r="143" spans="1:8" ht="38.25">
      <c r="A143" s="51" t="s">
        <v>265</v>
      </c>
      <c r="B143" s="50" t="s">
        <v>141</v>
      </c>
      <c r="C143" s="50" t="s">
        <v>173</v>
      </c>
      <c r="D143" s="50" t="s">
        <v>201</v>
      </c>
      <c r="E143" s="50"/>
      <c r="F143" s="124">
        <f>F144</f>
        <v>1681000</v>
      </c>
      <c r="G143" s="124">
        <f>G144</f>
        <v>0</v>
      </c>
      <c r="H143" s="130">
        <f t="shared" si="13"/>
        <v>1681000</v>
      </c>
    </row>
    <row r="144" spans="1:8" ht="51">
      <c r="A144" s="52" t="s">
        <v>266</v>
      </c>
      <c r="B144" s="49" t="s">
        <v>141</v>
      </c>
      <c r="C144" s="49" t="s">
        <v>173</v>
      </c>
      <c r="D144" s="49" t="s">
        <v>202</v>
      </c>
      <c r="E144" s="49"/>
      <c r="F144" s="81">
        <f>F145+F147</f>
        <v>1681000</v>
      </c>
      <c r="G144" s="81">
        <f>G145+G147</f>
        <v>0</v>
      </c>
      <c r="H144" s="131">
        <f t="shared" si="13"/>
        <v>1681000</v>
      </c>
    </row>
    <row r="145" spans="1:8" ht="25.5">
      <c r="A145" s="61" t="s">
        <v>113</v>
      </c>
      <c r="B145" s="49" t="s">
        <v>141</v>
      </c>
      <c r="C145" s="49" t="s">
        <v>173</v>
      </c>
      <c r="D145" s="49" t="s">
        <v>202</v>
      </c>
      <c r="E145" s="49" t="s">
        <v>114</v>
      </c>
      <c r="F145" s="81">
        <f>F146</f>
        <v>600000</v>
      </c>
      <c r="G145" s="81">
        <f>G146</f>
        <v>0</v>
      </c>
      <c r="H145" s="131">
        <f t="shared" si="13"/>
        <v>600000</v>
      </c>
    </row>
    <row r="146" spans="1:8" ht="25.5">
      <c r="A146" s="53" t="s">
        <v>115</v>
      </c>
      <c r="B146" s="49" t="s">
        <v>175</v>
      </c>
      <c r="C146" s="49" t="s">
        <v>173</v>
      </c>
      <c r="D146" s="49" t="s">
        <v>202</v>
      </c>
      <c r="E146" s="49" t="s">
        <v>116</v>
      </c>
      <c r="F146" s="81">
        <v>600000</v>
      </c>
      <c r="G146" s="81"/>
      <c r="H146" s="131">
        <f t="shared" si="13"/>
        <v>600000</v>
      </c>
    </row>
    <row r="147" spans="1:8">
      <c r="A147" s="52" t="s">
        <v>132</v>
      </c>
      <c r="B147" s="49" t="s">
        <v>141</v>
      </c>
      <c r="C147" s="49" t="s">
        <v>173</v>
      </c>
      <c r="D147" s="49" t="s">
        <v>202</v>
      </c>
      <c r="E147" s="49" t="s">
        <v>133</v>
      </c>
      <c r="F147" s="81">
        <f>F148</f>
        <v>1081000</v>
      </c>
      <c r="G147" s="81">
        <f>G148</f>
        <v>0</v>
      </c>
      <c r="H147" s="131">
        <f t="shared" si="13"/>
        <v>1081000</v>
      </c>
    </row>
    <row r="148" spans="1:8">
      <c r="A148" s="52" t="s">
        <v>134</v>
      </c>
      <c r="B148" s="49" t="s">
        <v>141</v>
      </c>
      <c r="C148" s="49" t="s">
        <v>173</v>
      </c>
      <c r="D148" s="49" t="s">
        <v>202</v>
      </c>
      <c r="E148" s="49" t="s">
        <v>135</v>
      </c>
      <c r="F148" s="81">
        <v>1081000</v>
      </c>
      <c r="G148" s="81"/>
      <c r="H148" s="131">
        <f t="shared" ref="H148:H161" si="21">F148+G148</f>
        <v>1081000</v>
      </c>
    </row>
    <row r="149" spans="1:8" ht="15.75">
      <c r="A149" s="114" t="s">
        <v>176</v>
      </c>
      <c r="B149" s="105" t="s">
        <v>141</v>
      </c>
      <c r="C149" s="105" t="s">
        <v>177</v>
      </c>
      <c r="D149" s="105"/>
      <c r="E149" s="105"/>
      <c r="F149" s="124">
        <f t="shared" ref="F149:G153" si="22">F150</f>
        <v>24240</v>
      </c>
      <c r="G149" s="124">
        <f t="shared" si="22"/>
        <v>0</v>
      </c>
      <c r="H149" s="130">
        <f t="shared" si="21"/>
        <v>24240</v>
      </c>
    </row>
    <row r="150" spans="1:8">
      <c r="A150" s="51" t="s">
        <v>178</v>
      </c>
      <c r="B150" s="50" t="s">
        <v>141</v>
      </c>
      <c r="C150" s="50" t="s">
        <v>179</v>
      </c>
      <c r="D150" s="50"/>
      <c r="E150" s="50"/>
      <c r="F150" s="124">
        <f t="shared" si="22"/>
        <v>24240</v>
      </c>
      <c r="G150" s="124">
        <f t="shared" si="22"/>
        <v>0</v>
      </c>
      <c r="H150" s="130">
        <f t="shared" si="21"/>
        <v>24240</v>
      </c>
    </row>
    <row r="151" spans="1:8" ht="63.75">
      <c r="A151" s="51" t="s">
        <v>267</v>
      </c>
      <c r="B151" s="50" t="s">
        <v>141</v>
      </c>
      <c r="C151" s="50" t="s">
        <v>179</v>
      </c>
      <c r="D151" s="50" t="s">
        <v>192</v>
      </c>
      <c r="E151" s="50"/>
      <c r="F151" s="124">
        <f t="shared" si="22"/>
        <v>24240</v>
      </c>
      <c r="G151" s="124">
        <f t="shared" si="22"/>
        <v>0</v>
      </c>
      <c r="H151" s="130">
        <f t="shared" si="21"/>
        <v>24240</v>
      </c>
    </row>
    <row r="152" spans="1:8" ht="25.5">
      <c r="A152" s="145" t="s">
        <v>131</v>
      </c>
      <c r="B152" s="49" t="s">
        <v>141</v>
      </c>
      <c r="C152" s="49" t="s">
        <v>179</v>
      </c>
      <c r="D152" s="49" t="s">
        <v>209</v>
      </c>
      <c r="E152" s="49"/>
      <c r="F152" s="81">
        <f t="shared" si="22"/>
        <v>24240</v>
      </c>
      <c r="G152" s="81">
        <f t="shared" si="22"/>
        <v>0</v>
      </c>
      <c r="H152" s="131">
        <f t="shared" si="21"/>
        <v>24240</v>
      </c>
    </row>
    <row r="153" spans="1:8">
      <c r="A153" s="52" t="s">
        <v>132</v>
      </c>
      <c r="B153" s="49" t="s">
        <v>141</v>
      </c>
      <c r="C153" s="49" t="s">
        <v>179</v>
      </c>
      <c r="D153" s="49" t="s">
        <v>209</v>
      </c>
      <c r="E153" s="49" t="s">
        <v>133</v>
      </c>
      <c r="F153" s="81">
        <f t="shared" si="22"/>
        <v>24240</v>
      </c>
      <c r="G153" s="81">
        <f t="shared" si="22"/>
        <v>0</v>
      </c>
      <c r="H153" s="131">
        <f t="shared" si="21"/>
        <v>24240</v>
      </c>
    </row>
    <row r="154" spans="1:8">
      <c r="A154" s="52" t="s">
        <v>134</v>
      </c>
      <c r="B154" s="49" t="s">
        <v>141</v>
      </c>
      <c r="C154" s="49" t="s">
        <v>179</v>
      </c>
      <c r="D154" s="49" t="s">
        <v>209</v>
      </c>
      <c r="E154" s="49" t="s">
        <v>135</v>
      </c>
      <c r="F154" s="81">
        <v>24240</v>
      </c>
      <c r="G154" s="81"/>
      <c r="H154" s="131">
        <f t="shared" si="21"/>
        <v>24240</v>
      </c>
    </row>
    <row r="155" spans="1:8" ht="15.75">
      <c r="A155" s="114" t="s">
        <v>180</v>
      </c>
      <c r="B155" s="105" t="s">
        <v>141</v>
      </c>
      <c r="C155" s="105" t="s">
        <v>181</v>
      </c>
      <c r="D155" s="105"/>
      <c r="E155" s="105"/>
      <c r="F155" s="124">
        <f t="shared" ref="F155:G159" si="23">F156</f>
        <v>80000</v>
      </c>
      <c r="G155" s="124">
        <f t="shared" si="23"/>
        <v>4050000</v>
      </c>
      <c r="H155" s="130">
        <f t="shared" si="21"/>
        <v>4130000</v>
      </c>
    </row>
    <row r="156" spans="1:8">
      <c r="A156" s="51" t="s">
        <v>182</v>
      </c>
      <c r="B156" s="50" t="s">
        <v>141</v>
      </c>
      <c r="C156" s="50" t="s">
        <v>183</v>
      </c>
      <c r="D156" s="50"/>
      <c r="E156" s="50"/>
      <c r="F156" s="124">
        <f t="shared" si="23"/>
        <v>80000</v>
      </c>
      <c r="G156" s="124">
        <f t="shared" si="23"/>
        <v>4050000</v>
      </c>
      <c r="H156" s="130">
        <f t="shared" si="21"/>
        <v>4130000</v>
      </c>
    </row>
    <row r="157" spans="1:8" ht="38.25">
      <c r="A157" s="51" t="s">
        <v>268</v>
      </c>
      <c r="B157" s="50" t="s">
        <v>141</v>
      </c>
      <c r="C157" s="50" t="s">
        <v>183</v>
      </c>
      <c r="D157" s="50" t="s">
        <v>199</v>
      </c>
      <c r="E157" s="50"/>
      <c r="F157" s="124">
        <f t="shared" si="23"/>
        <v>80000</v>
      </c>
      <c r="G157" s="124">
        <f t="shared" si="23"/>
        <v>4050000</v>
      </c>
      <c r="H157" s="130">
        <f t="shared" si="21"/>
        <v>4130000</v>
      </c>
    </row>
    <row r="158" spans="1:8" ht="51">
      <c r="A158" s="52" t="s">
        <v>269</v>
      </c>
      <c r="B158" s="49" t="s">
        <v>141</v>
      </c>
      <c r="C158" s="49" t="s">
        <v>183</v>
      </c>
      <c r="D158" s="49" t="s">
        <v>200</v>
      </c>
      <c r="E158" s="49"/>
      <c r="F158" s="81">
        <f t="shared" si="23"/>
        <v>80000</v>
      </c>
      <c r="G158" s="81">
        <f t="shared" si="23"/>
        <v>4050000</v>
      </c>
      <c r="H158" s="131">
        <f t="shared" si="21"/>
        <v>4130000</v>
      </c>
    </row>
    <row r="159" spans="1:8" ht="25.5">
      <c r="A159" s="53" t="s">
        <v>113</v>
      </c>
      <c r="B159" s="49" t="s">
        <v>141</v>
      </c>
      <c r="C159" s="49" t="s">
        <v>183</v>
      </c>
      <c r="D159" s="49" t="s">
        <v>200</v>
      </c>
      <c r="E159" s="49" t="s">
        <v>114</v>
      </c>
      <c r="F159" s="81">
        <f t="shared" si="23"/>
        <v>80000</v>
      </c>
      <c r="G159" s="81">
        <f t="shared" si="23"/>
        <v>4050000</v>
      </c>
      <c r="H159" s="131">
        <f t="shared" si="21"/>
        <v>4130000</v>
      </c>
    </row>
    <row r="160" spans="1:8" ht="25.5">
      <c r="A160" s="53" t="s">
        <v>115</v>
      </c>
      <c r="B160" s="49" t="s">
        <v>141</v>
      </c>
      <c r="C160" s="49" t="s">
        <v>183</v>
      </c>
      <c r="D160" s="49" t="s">
        <v>200</v>
      </c>
      <c r="E160" s="49" t="s">
        <v>116</v>
      </c>
      <c r="F160" s="81">
        <v>80000</v>
      </c>
      <c r="G160" s="81">
        <v>4050000</v>
      </c>
      <c r="H160" s="131">
        <f t="shared" si="21"/>
        <v>4130000</v>
      </c>
    </row>
    <row r="161" spans="1:8" ht="15.75">
      <c r="A161" s="120" t="s">
        <v>139</v>
      </c>
      <c r="B161" s="121" t="s">
        <v>140</v>
      </c>
      <c r="C161" s="121" t="s">
        <v>140</v>
      </c>
      <c r="D161" s="121" t="s">
        <v>140</v>
      </c>
      <c r="E161" s="121" t="s">
        <v>140</v>
      </c>
      <c r="F161" s="128">
        <f>F10</f>
        <v>81985335.150000006</v>
      </c>
      <c r="G161" s="128">
        <f>G10</f>
        <v>14897018.07</v>
      </c>
      <c r="H161" s="129">
        <f t="shared" si="21"/>
        <v>96882353.219999999</v>
      </c>
    </row>
  </sheetData>
  <mergeCells count="6">
    <mergeCell ref="F7:H7"/>
    <mergeCell ref="A1:H1"/>
    <mergeCell ref="A2:H2"/>
    <mergeCell ref="A3:H3"/>
    <mergeCell ref="A4:H4"/>
    <mergeCell ref="A6:H6"/>
  </mergeCells>
  <pageMargins left="0.51181102362204722" right="0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7"/>
  <sheetViews>
    <sheetView topLeftCell="A154" workbookViewId="0">
      <selection activeCell="A17" sqref="A17"/>
    </sheetView>
  </sheetViews>
  <sheetFormatPr defaultRowHeight="15"/>
  <cols>
    <col min="1" max="1" width="56.28515625" customWidth="1"/>
    <col min="2" max="2" width="9.28515625" bestFit="1" customWidth="1"/>
    <col min="3" max="3" width="12.42578125" bestFit="1" customWidth="1"/>
    <col min="4" max="4" width="10.42578125" customWidth="1"/>
    <col min="5" max="6" width="18.42578125" bestFit="1" customWidth="1"/>
    <col min="7" max="7" width="19.140625" bestFit="1" customWidth="1"/>
  </cols>
  <sheetData>
    <row r="1" spans="1:7">
      <c r="A1" s="162" t="s">
        <v>325</v>
      </c>
      <c r="B1" s="162"/>
      <c r="C1" s="162"/>
      <c r="D1" s="162"/>
      <c r="E1" s="162"/>
      <c r="F1" s="162"/>
      <c r="G1" s="162"/>
    </row>
    <row r="2" spans="1:7">
      <c r="A2" s="162" t="s">
        <v>84</v>
      </c>
      <c r="B2" s="162"/>
      <c r="C2" s="162"/>
      <c r="D2" s="162"/>
      <c r="E2" s="162"/>
      <c r="F2" s="162"/>
      <c r="G2" s="162"/>
    </row>
    <row r="3" spans="1:7">
      <c r="A3" s="162" t="s">
        <v>83</v>
      </c>
      <c r="B3" s="162"/>
      <c r="C3" s="162"/>
      <c r="D3" s="162"/>
      <c r="E3" s="162"/>
      <c r="F3" s="162"/>
      <c r="G3" s="162"/>
    </row>
    <row r="4" spans="1:7">
      <c r="A4" s="162" t="s">
        <v>332</v>
      </c>
      <c r="B4" s="162"/>
      <c r="C4" s="162"/>
      <c r="D4" s="162"/>
      <c r="E4" s="162"/>
      <c r="F4" s="162"/>
      <c r="G4" s="162"/>
    </row>
    <row r="6" spans="1:7" ht="47.25" customHeight="1">
      <c r="A6" s="169" t="s">
        <v>311</v>
      </c>
      <c r="B6" s="169"/>
      <c r="C6" s="169"/>
      <c r="D6" s="169"/>
      <c r="E6" s="169"/>
      <c r="F6" s="169"/>
      <c r="G6" s="169"/>
    </row>
    <row r="7" spans="1:7">
      <c r="A7" s="72"/>
      <c r="B7" s="72"/>
      <c r="C7" s="72"/>
      <c r="D7" s="72"/>
      <c r="E7" s="168" t="s">
        <v>82</v>
      </c>
      <c r="F7" s="168"/>
      <c r="G7" s="168"/>
    </row>
    <row r="8" spans="1:7" ht="51">
      <c r="A8" s="54" t="s">
        <v>106</v>
      </c>
      <c r="B8" s="54" t="s">
        <v>143</v>
      </c>
      <c r="C8" s="54" t="s">
        <v>107</v>
      </c>
      <c r="D8" s="54" t="s">
        <v>108</v>
      </c>
      <c r="E8" s="35" t="s">
        <v>184</v>
      </c>
      <c r="F8" s="35" t="s">
        <v>227</v>
      </c>
      <c r="G8" s="35" t="s">
        <v>228</v>
      </c>
    </row>
    <row r="9" spans="1:7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</row>
    <row r="10" spans="1:7" ht="15.75">
      <c r="A10" s="104" t="s">
        <v>281</v>
      </c>
      <c r="B10" s="105"/>
      <c r="C10" s="105"/>
      <c r="D10" s="105"/>
      <c r="E10" s="123">
        <f>E11+E43+E52+E67+E95+E135+E149+E155</f>
        <v>81985335.150000006</v>
      </c>
      <c r="F10" s="123">
        <f>F11+F43+F52+F67+F95+F135+F149+F155</f>
        <v>14897018.07</v>
      </c>
      <c r="G10" s="129">
        <f>E10+F10</f>
        <v>96882353.219999999</v>
      </c>
    </row>
    <row r="11" spans="1:7" ht="15.75">
      <c r="A11" s="104" t="s">
        <v>144</v>
      </c>
      <c r="B11" s="105" t="s">
        <v>145</v>
      </c>
      <c r="C11" s="105"/>
      <c r="D11" s="105"/>
      <c r="E11" s="124">
        <f>E12+E17+E27+E32</f>
        <v>13697360</v>
      </c>
      <c r="F11" s="124">
        <f>F12+F17+F27+F32</f>
        <v>630730</v>
      </c>
      <c r="G11" s="130">
        <f t="shared" ref="G11:G80" si="0">E11+F11</f>
        <v>14328090</v>
      </c>
    </row>
    <row r="12" spans="1:7" ht="38.25">
      <c r="A12" s="63" t="s">
        <v>231</v>
      </c>
      <c r="B12" s="64" t="s">
        <v>232</v>
      </c>
      <c r="C12" s="64"/>
      <c r="D12" s="64"/>
      <c r="E12" s="124">
        <f t="shared" ref="E12:F15" si="1">E13</f>
        <v>450000</v>
      </c>
      <c r="F12" s="124">
        <f t="shared" si="1"/>
        <v>0</v>
      </c>
      <c r="G12" s="130">
        <f t="shared" si="0"/>
        <v>450000</v>
      </c>
    </row>
    <row r="13" spans="1:7" ht="51">
      <c r="A13" s="55" t="s">
        <v>244</v>
      </c>
      <c r="B13" s="64" t="s">
        <v>232</v>
      </c>
      <c r="C13" s="64" t="s">
        <v>185</v>
      </c>
      <c r="D13" s="50"/>
      <c r="E13" s="124">
        <f t="shared" si="1"/>
        <v>450000</v>
      </c>
      <c r="F13" s="124">
        <f t="shared" si="1"/>
        <v>0</v>
      </c>
      <c r="G13" s="130">
        <f t="shared" si="0"/>
        <v>450000</v>
      </c>
    </row>
    <row r="14" spans="1:7" ht="25.5">
      <c r="A14" s="75" t="s">
        <v>245</v>
      </c>
      <c r="B14" s="68" t="s">
        <v>232</v>
      </c>
      <c r="C14" s="68" t="s">
        <v>233</v>
      </c>
      <c r="D14" s="68"/>
      <c r="E14" s="81">
        <f t="shared" si="1"/>
        <v>450000</v>
      </c>
      <c r="F14" s="81">
        <f t="shared" si="1"/>
        <v>0</v>
      </c>
      <c r="G14" s="131">
        <f t="shared" si="0"/>
        <v>450000</v>
      </c>
    </row>
    <row r="15" spans="1:7" ht="51">
      <c r="A15" s="53" t="s">
        <v>110</v>
      </c>
      <c r="B15" s="68" t="s">
        <v>232</v>
      </c>
      <c r="C15" s="68" t="s">
        <v>233</v>
      </c>
      <c r="D15" s="49" t="s">
        <v>111</v>
      </c>
      <c r="E15" s="81">
        <f t="shared" si="1"/>
        <v>450000</v>
      </c>
      <c r="F15" s="81">
        <f t="shared" si="1"/>
        <v>0</v>
      </c>
      <c r="G15" s="131">
        <f t="shared" si="0"/>
        <v>450000</v>
      </c>
    </row>
    <row r="16" spans="1:7" ht="25.5">
      <c r="A16" s="53" t="s">
        <v>112</v>
      </c>
      <c r="B16" s="68" t="s">
        <v>232</v>
      </c>
      <c r="C16" s="68" t="s">
        <v>233</v>
      </c>
      <c r="D16" s="49" t="s">
        <v>36</v>
      </c>
      <c r="E16" s="81">
        <v>450000</v>
      </c>
      <c r="F16" s="81"/>
      <c r="G16" s="131">
        <f t="shared" si="0"/>
        <v>450000</v>
      </c>
    </row>
    <row r="17" spans="1:7" ht="38.25">
      <c r="A17" s="55" t="s">
        <v>146</v>
      </c>
      <c r="B17" s="50" t="s">
        <v>147</v>
      </c>
      <c r="C17" s="50"/>
      <c r="D17" s="50"/>
      <c r="E17" s="124">
        <f>E18</f>
        <v>12285000</v>
      </c>
      <c r="F17" s="124">
        <f>F18</f>
        <v>0</v>
      </c>
      <c r="G17" s="130">
        <f t="shared" si="0"/>
        <v>12285000</v>
      </c>
    </row>
    <row r="18" spans="1:7" ht="51">
      <c r="A18" s="55" t="s">
        <v>244</v>
      </c>
      <c r="B18" s="50" t="s">
        <v>147</v>
      </c>
      <c r="C18" s="50" t="s">
        <v>185</v>
      </c>
      <c r="D18" s="50"/>
      <c r="E18" s="124">
        <f>E19+E24</f>
        <v>12285000</v>
      </c>
      <c r="F18" s="124">
        <f>F19+F24</f>
        <v>0</v>
      </c>
      <c r="G18" s="130">
        <f t="shared" si="0"/>
        <v>12285000</v>
      </c>
    </row>
    <row r="19" spans="1:7">
      <c r="A19" s="53" t="s">
        <v>109</v>
      </c>
      <c r="B19" s="49" t="s">
        <v>147</v>
      </c>
      <c r="C19" s="49" t="s">
        <v>186</v>
      </c>
      <c r="D19" s="49"/>
      <c r="E19" s="81">
        <f>E20+E22</f>
        <v>11478000</v>
      </c>
      <c r="F19" s="81">
        <f>F20+F22</f>
        <v>0</v>
      </c>
      <c r="G19" s="131">
        <f t="shared" si="0"/>
        <v>11478000</v>
      </c>
    </row>
    <row r="20" spans="1:7" ht="51">
      <c r="A20" s="53" t="s">
        <v>110</v>
      </c>
      <c r="B20" s="49" t="s">
        <v>147</v>
      </c>
      <c r="C20" s="49" t="s">
        <v>186</v>
      </c>
      <c r="D20" s="49" t="s">
        <v>111</v>
      </c>
      <c r="E20" s="81">
        <f>E21</f>
        <v>7928000</v>
      </c>
      <c r="F20" s="81">
        <f>F21</f>
        <v>0</v>
      </c>
      <c r="G20" s="131">
        <f t="shared" si="0"/>
        <v>7928000</v>
      </c>
    </row>
    <row r="21" spans="1:7" ht="25.5">
      <c r="A21" s="53" t="s">
        <v>112</v>
      </c>
      <c r="B21" s="49" t="s">
        <v>147</v>
      </c>
      <c r="C21" s="49" t="s">
        <v>186</v>
      </c>
      <c r="D21" s="49" t="s">
        <v>36</v>
      </c>
      <c r="E21" s="81">
        <v>7928000</v>
      </c>
      <c r="F21" s="81"/>
      <c r="G21" s="131">
        <f t="shared" si="0"/>
        <v>7928000</v>
      </c>
    </row>
    <row r="22" spans="1:7" ht="25.5">
      <c r="A22" s="61" t="s">
        <v>113</v>
      </c>
      <c r="B22" s="49" t="s">
        <v>147</v>
      </c>
      <c r="C22" s="49" t="s">
        <v>186</v>
      </c>
      <c r="D22" s="49" t="s">
        <v>114</v>
      </c>
      <c r="E22" s="81">
        <f>E23</f>
        <v>3550000</v>
      </c>
      <c r="F22" s="81">
        <f>F23</f>
        <v>0</v>
      </c>
      <c r="G22" s="131">
        <f t="shared" si="0"/>
        <v>3550000</v>
      </c>
    </row>
    <row r="23" spans="1:7" ht="25.5">
      <c r="A23" s="53" t="s">
        <v>115</v>
      </c>
      <c r="B23" s="49" t="s">
        <v>147</v>
      </c>
      <c r="C23" s="49" t="s">
        <v>186</v>
      </c>
      <c r="D23" s="49" t="s">
        <v>116</v>
      </c>
      <c r="E23" s="81">
        <v>3550000</v>
      </c>
      <c r="F23" s="81"/>
      <c r="G23" s="131">
        <f t="shared" si="0"/>
        <v>3550000</v>
      </c>
    </row>
    <row r="24" spans="1:7">
      <c r="A24" s="53" t="s">
        <v>117</v>
      </c>
      <c r="B24" s="49" t="s">
        <v>147</v>
      </c>
      <c r="C24" s="49" t="s">
        <v>187</v>
      </c>
      <c r="D24" s="49"/>
      <c r="E24" s="81">
        <f>E25</f>
        <v>807000</v>
      </c>
      <c r="F24" s="81">
        <f>F25</f>
        <v>0</v>
      </c>
      <c r="G24" s="131">
        <f t="shared" si="0"/>
        <v>807000</v>
      </c>
    </row>
    <row r="25" spans="1:7" ht="51">
      <c r="A25" s="53" t="s">
        <v>110</v>
      </c>
      <c r="B25" s="49" t="s">
        <v>147</v>
      </c>
      <c r="C25" s="49" t="s">
        <v>187</v>
      </c>
      <c r="D25" s="49" t="s">
        <v>111</v>
      </c>
      <c r="E25" s="81">
        <f>E26</f>
        <v>807000</v>
      </c>
      <c r="F25" s="81">
        <f>F26</f>
        <v>0</v>
      </c>
      <c r="G25" s="131">
        <f t="shared" si="0"/>
        <v>807000</v>
      </c>
    </row>
    <row r="26" spans="1:7" ht="25.5">
      <c r="A26" s="53" t="s">
        <v>112</v>
      </c>
      <c r="B26" s="49" t="s">
        <v>147</v>
      </c>
      <c r="C26" s="49" t="s">
        <v>187</v>
      </c>
      <c r="D26" s="49" t="s">
        <v>36</v>
      </c>
      <c r="E26" s="81">
        <v>807000</v>
      </c>
      <c r="F26" s="81"/>
      <c r="G26" s="131">
        <f t="shared" si="0"/>
        <v>807000</v>
      </c>
    </row>
    <row r="27" spans="1:7">
      <c r="A27" s="159" t="s">
        <v>282</v>
      </c>
      <c r="B27" s="107" t="s">
        <v>283</v>
      </c>
      <c r="C27" s="107"/>
      <c r="D27" s="107" t="s">
        <v>7</v>
      </c>
      <c r="E27" s="108">
        <f t="shared" ref="E27:F30" si="2">E28</f>
        <v>578000</v>
      </c>
      <c r="F27" s="108">
        <f t="shared" si="2"/>
        <v>0</v>
      </c>
      <c r="G27" s="130">
        <f t="shared" si="0"/>
        <v>578000</v>
      </c>
    </row>
    <row r="28" spans="1:7" ht="51">
      <c r="A28" s="55" t="s">
        <v>244</v>
      </c>
      <c r="B28" s="107" t="s">
        <v>283</v>
      </c>
      <c r="C28" s="64" t="s">
        <v>284</v>
      </c>
      <c r="D28" s="107" t="s">
        <v>7</v>
      </c>
      <c r="E28" s="108">
        <f t="shared" si="2"/>
        <v>578000</v>
      </c>
      <c r="F28" s="108">
        <f t="shared" si="2"/>
        <v>0</v>
      </c>
      <c r="G28" s="130">
        <f t="shared" si="0"/>
        <v>578000</v>
      </c>
    </row>
    <row r="29" spans="1:7">
      <c r="A29" s="109" t="s">
        <v>272</v>
      </c>
      <c r="B29" s="80" t="s">
        <v>283</v>
      </c>
      <c r="C29" s="49" t="s">
        <v>273</v>
      </c>
      <c r="D29" s="80" t="s">
        <v>7</v>
      </c>
      <c r="E29" s="111">
        <f t="shared" si="2"/>
        <v>578000</v>
      </c>
      <c r="F29" s="111">
        <f t="shared" si="2"/>
        <v>0</v>
      </c>
      <c r="G29" s="131">
        <f t="shared" si="0"/>
        <v>578000</v>
      </c>
    </row>
    <row r="30" spans="1:7" ht="25.5">
      <c r="A30" s="112" t="s">
        <v>285</v>
      </c>
      <c r="B30" s="80" t="s">
        <v>283</v>
      </c>
      <c r="C30" s="49" t="s">
        <v>273</v>
      </c>
      <c r="D30" s="80" t="s">
        <v>118</v>
      </c>
      <c r="E30" s="111">
        <f t="shared" si="2"/>
        <v>578000</v>
      </c>
      <c r="F30" s="111">
        <f t="shared" si="2"/>
        <v>0</v>
      </c>
      <c r="G30" s="131">
        <f t="shared" si="0"/>
        <v>578000</v>
      </c>
    </row>
    <row r="31" spans="1:7" ht="25.5">
      <c r="A31" s="112" t="s">
        <v>286</v>
      </c>
      <c r="B31" s="80" t="s">
        <v>283</v>
      </c>
      <c r="C31" s="49" t="s">
        <v>273</v>
      </c>
      <c r="D31" s="80" t="s">
        <v>287</v>
      </c>
      <c r="E31" s="111">
        <v>578000</v>
      </c>
      <c r="F31" s="111"/>
      <c r="G31" s="131">
        <f t="shared" si="0"/>
        <v>578000</v>
      </c>
    </row>
    <row r="32" spans="1:7">
      <c r="A32" s="55" t="s">
        <v>222</v>
      </c>
      <c r="B32" s="50" t="s">
        <v>223</v>
      </c>
      <c r="C32" s="50"/>
      <c r="D32" s="50"/>
      <c r="E32" s="124">
        <f>E33+E40</f>
        <v>384360</v>
      </c>
      <c r="F32" s="124">
        <f t="shared" ref="F32:G32" si="3">F33+F40</f>
        <v>630730</v>
      </c>
      <c r="G32" s="124">
        <f t="shared" si="3"/>
        <v>1015090</v>
      </c>
    </row>
    <row r="33" spans="1:7" ht="51">
      <c r="A33" s="55" t="s">
        <v>244</v>
      </c>
      <c r="B33" s="50" t="s">
        <v>223</v>
      </c>
      <c r="C33" s="50" t="s">
        <v>185</v>
      </c>
      <c r="D33" s="50"/>
      <c r="E33" s="124">
        <f>E34+E37</f>
        <v>384360</v>
      </c>
      <c r="F33" s="124">
        <f>F34+F37</f>
        <v>0</v>
      </c>
      <c r="G33" s="124">
        <f>G34+G37</f>
        <v>384360</v>
      </c>
    </row>
    <row r="34" spans="1:7" ht="25.5">
      <c r="A34" s="53" t="s">
        <v>309</v>
      </c>
      <c r="B34" s="49" t="s">
        <v>223</v>
      </c>
      <c r="C34" s="49" t="s">
        <v>310</v>
      </c>
      <c r="D34" s="49" t="s">
        <v>7</v>
      </c>
      <c r="E34" s="81">
        <f>E35</f>
        <v>234360</v>
      </c>
      <c r="F34" s="81">
        <f>F35</f>
        <v>0</v>
      </c>
      <c r="G34" s="131">
        <f t="shared" si="0"/>
        <v>234360</v>
      </c>
    </row>
    <row r="35" spans="1:7" ht="51">
      <c r="A35" s="53" t="s">
        <v>110</v>
      </c>
      <c r="B35" s="49" t="s">
        <v>223</v>
      </c>
      <c r="C35" s="49" t="s">
        <v>310</v>
      </c>
      <c r="D35" s="49" t="s">
        <v>111</v>
      </c>
      <c r="E35" s="81">
        <f>E36</f>
        <v>234360</v>
      </c>
      <c r="F35" s="81">
        <f>F36</f>
        <v>0</v>
      </c>
      <c r="G35" s="131">
        <f t="shared" si="0"/>
        <v>234360</v>
      </c>
    </row>
    <row r="36" spans="1:7" ht="25.5">
      <c r="A36" s="53" t="s">
        <v>112</v>
      </c>
      <c r="B36" s="49" t="s">
        <v>223</v>
      </c>
      <c r="C36" s="49" t="s">
        <v>310</v>
      </c>
      <c r="D36" s="49" t="s">
        <v>36</v>
      </c>
      <c r="E36" s="81">
        <v>234360</v>
      </c>
      <c r="F36" s="81"/>
      <c r="G36" s="131">
        <f>E36+F36</f>
        <v>234360</v>
      </c>
    </row>
    <row r="37" spans="1:7">
      <c r="A37" s="53" t="s">
        <v>246</v>
      </c>
      <c r="B37" s="49" t="s">
        <v>223</v>
      </c>
      <c r="C37" s="49" t="s">
        <v>188</v>
      </c>
      <c r="D37" s="49"/>
      <c r="E37" s="81">
        <f>E38</f>
        <v>150000</v>
      </c>
      <c r="F37" s="81">
        <f>F38</f>
        <v>0</v>
      </c>
      <c r="G37" s="131">
        <f t="shared" si="0"/>
        <v>150000</v>
      </c>
    </row>
    <row r="38" spans="1:7" ht="25.5">
      <c r="A38" s="144" t="s">
        <v>288</v>
      </c>
      <c r="B38" s="49" t="s">
        <v>223</v>
      </c>
      <c r="C38" s="49" t="s">
        <v>188</v>
      </c>
      <c r="D38" s="49" t="s">
        <v>289</v>
      </c>
      <c r="E38" s="81">
        <f>E39</f>
        <v>150000</v>
      </c>
      <c r="F38" s="81">
        <f>F39</f>
        <v>0</v>
      </c>
      <c r="G38" s="131">
        <f t="shared" si="0"/>
        <v>150000</v>
      </c>
    </row>
    <row r="39" spans="1:7">
      <c r="A39" s="144" t="s">
        <v>290</v>
      </c>
      <c r="B39" s="49" t="s">
        <v>223</v>
      </c>
      <c r="C39" s="49" t="s">
        <v>188</v>
      </c>
      <c r="D39" s="49" t="s">
        <v>291</v>
      </c>
      <c r="E39" s="81">
        <v>150000</v>
      </c>
      <c r="F39" s="81"/>
      <c r="G39" s="131">
        <f t="shared" si="0"/>
        <v>150000</v>
      </c>
    </row>
    <row r="40" spans="1:7" ht="38.25">
      <c r="A40" s="160" t="s">
        <v>313</v>
      </c>
      <c r="B40" s="50" t="s">
        <v>223</v>
      </c>
      <c r="C40" s="50" t="s">
        <v>314</v>
      </c>
      <c r="D40" s="50"/>
      <c r="E40" s="124">
        <f>E41</f>
        <v>0</v>
      </c>
      <c r="F40" s="124">
        <f t="shared" ref="F40:G40" si="4">F41</f>
        <v>630730</v>
      </c>
      <c r="G40" s="124">
        <f t="shared" si="4"/>
        <v>630730</v>
      </c>
    </row>
    <row r="41" spans="1:7" ht="25.5">
      <c r="A41" s="61" t="s">
        <v>113</v>
      </c>
      <c r="B41" s="49" t="s">
        <v>223</v>
      </c>
      <c r="C41" s="49" t="s">
        <v>314</v>
      </c>
      <c r="D41" s="49" t="s">
        <v>114</v>
      </c>
      <c r="E41" s="81">
        <f>E42</f>
        <v>0</v>
      </c>
      <c r="F41" s="81">
        <f>F42</f>
        <v>630730</v>
      </c>
      <c r="G41" s="131">
        <f t="shared" ref="G41:G42" si="5">E41+F41</f>
        <v>630730</v>
      </c>
    </row>
    <row r="42" spans="1:7" ht="25.5">
      <c r="A42" s="53" t="s">
        <v>115</v>
      </c>
      <c r="B42" s="49" t="s">
        <v>223</v>
      </c>
      <c r="C42" s="49" t="s">
        <v>314</v>
      </c>
      <c r="D42" s="49" t="s">
        <v>116</v>
      </c>
      <c r="E42" s="81"/>
      <c r="F42" s="81">
        <v>630730</v>
      </c>
      <c r="G42" s="131">
        <f t="shared" si="5"/>
        <v>630730</v>
      </c>
    </row>
    <row r="43" spans="1:7" ht="15.75">
      <c r="A43" s="104" t="s">
        <v>148</v>
      </c>
      <c r="B43" s="105" t="s">
        <v>149</v>
      </c>
      <c r="C43" s="105"/>
      <c r="D43" s="105"/>
      <c r="E43" s="124">
        <f t="shared" ref="E43:F46" si="6">E44</f>
        <v>1029473</v>
      </c>
      <c r="F43" s="124">
        <f t="shared" si="6"/>
        <v>0</v>
      </c>
      <c r="G43" s="130">
        <f t="shared" si="0"/>
        <v>1029473</v>
      </c>
    </row>
    <row r="44" spans="1:7">
      <c r="A44" s="53" t="s">
        <v>150</v>
      </c>
      <c r="B44" s="49" t="s">
        <v>151</v>
      </c>
      <c r="C44" s="49"/>
      <c r="D44" s="49"/>
      <c r="E44" s="81">
        <f t="shared" si="6"/>
        <v>1029473</v>
      </c>
      <c r="F44" s="81">
        <f t="shared" si="6"/>
        <v>0</v>
      </c>
      <c r="G44" s="131">
        <f t="shared" si="0"/>
        <v>1029473</v>
      </c>
    </row>
    <row r="45" spans="1:7" ht="25.5">
      <c r="A45" s="53" t="s">
        <v>136</v>
      </c>
      <c r="B45" s="49" t="s">
        <v>151</v>
      </c>
      <c r="C45" s="49" t="s">
        <v>189</v>
      </c>
      <c r="D45" s="49"/>
      <c r="E45" s="81">
        <f t="shared" si="6"/>
        <v>1029473</v>
      </c>
      <c r="F45" s="81">
        <f t="shared" si="6"/>
        <v>0</v>
      </c>
      <c r="G45" s="131">
        <f t="shared" si="0"/>
        <v>1029473</v>
      </c>
    </row>
    <row r="46" spans="1:7">
      <c r="A46" s="53" t="s">
        <v>137</v>
      </c>
      <c r="B46" s="49" t="s">
        <v>151</v>
      </c>
      <c r="C46" s="49" t="s">
        <v>190</v>
      </c>
      <c r="D46" s="49"/>
      <c r="E46" s="81">
        <f t="shared" si="6"/>
        <v>1029473</v>
      </c>
      <c r="F46" s="81">
        <f t="shared" si="6"/>
        <v>0</v>
      </c>
      <c r="G46" s="131">
        <f t="shared" si="0"/>
        <v>1029473</v>
      </c>
    </row>
    <row r="47" spans="1:7" ht="25.5">
      <c r="A47" s="53" t="s">
        <v>138</v>
      </c>
      <c r="B47" s="49" t="s">
        <v>151</v>
      </c>
      <c r="C47" s="49" t="s">
        <v>191</v>
      </c>
      <c r="D47" s="49"/>
      <c r="E47" s="81">
        <f>E48+E50</f>
        <v>1029473</v>
      </c>
      <c r="F47" s="81">
        <f>F48+F50</f>
        <v>0</v>
      </c>
      <c r="G47" s="131">
        <f t="shared" si="0"/>
        <v>1029473</v>
      </c>
    </row>
    <row r="48" spans="1:7" ht="51">
      <c r="A48" s="53" t="s">
        <v>110</v>
      </c>
      <c r="B48" s="49" t="s">
        <v>151</v>
      </c>
      <c r="C48" s="49" t="s">
        <v>191</v>
      </c>
      <c r="D48" s="49" t="s">
        <v>111</v>
      </c>
      <c r="E48" s="81">
        <f>E49</f>
        <v>857000</v>
      </c>
      <c r="F48" s="81">
        <f>F49</f>
        <v>0</v>
      </c>
      <c r="G48" s="131">
        <f t="shared" si="0"/>
        <v>857000</v>
      </c>
    </row>
    <row r="49" spans="1:7" ht="25.5">
      <c r="A49" s="53" t="s">
        <v>112</v>
      </c>
      <c r="B49" s="49" t="s">
        <v>151</v>
      </c>
      <c r="C49" s="49" t="s">
        <v>191</v>
      </c>
      <c r="D49" s="49" t="s">
        <v>36</v>
      </c>
      <c r="E49" s="81">
        <v>857000</v>
      </c>
      <c r="F49" s="81"/>
      <c r="G49" s="131">
        <f t="shared" si="0"/>
        <v>857000</v>
      </c>
    </row>
    <row r="50" spans="1:7" ht="25.5">
      <c r="A50" s="53" t="s">
        <v>113</v>
      </c>
      <c r="B50" s="49" t="s">
        <v>151</v>
      </c>
      <c r="C50" s="49" t="s">
        <v>191</v>
      </c>
      <c r="D50" s="49" t="s">
        <v>114</v>
      </c>
      <c r="E50" s="81">
        <f>E51</f>
        <v>172473</v>
      </c>
      <c r="F50" s="81">
        <f>F51</f>
        <v>0</v>
      </c>
      <c r="G50" s="131">
        <f t="shared" si="0"/>
        <v>172473</v>
      </c>
    </row>
    <row r="51" spans="1:7" ht="25.5">
      <c r="A51" s="53" t="s">
        <v>115</v>
      </c>
      <c r="B51" s="49" t="s">
        <v>151</v>
      </c>
      <c r="C51" s="49" t="s">
        <v>191</v>
      </c>
      <c r="D51" s="49" t="s">
        <v>116</v>
      </c>
      <c r="E51" s="81">
        <v>172473</v>
      </c>
      <c r="F51" s="81"/>
      <c r="G51" s="131">
        <f t="shared" si="0"/>
        <v>172473</v>
      </c>
    </row>
    <row r="52" spans="1:7" ht="31.5">
      <c r="A52" s="104" t="s">
        <v>152</v>
      </c>
      <c r="B52" s="105" t="s">
        <v>153</v>
      </c>
      <c r="C52" s="105"/>
      <c r="D52" s="105"/>
      <c r="E52" s="124">
        <f>E53+E58</f>
        <v>55000</v>
      </c>
      <c r="F52" s="124">
        <f>F53+F58</f>
        <v>5600</v>
      </c>
      <c r="G52" s="130">
        <f t="shared" si="0"/>
        <v>60600</v>
      </c>
    </row>
    <row r="53" spans="1:7" ht="25.5">
      <c r="A53" s="55" t="s">
        <v>154</v>
      </c>
      <c r="B53" s="50" t="s">
        <v>155</v>
      </c>
      <c r="C53" s="50"/>
      <c r="D53" s="50"/>
      <c r="E53" s="124">
        <f t="shared" ref="E53:F56" si="7">E54</f>
        <v>45000</v>
      </c>
      <c r="F53" s="124">
        <f t="shared" si="7"/>
        <v>0</v>
      </c>
      <c r="G53" s="130">
        <f t="shared" si="0"/>
        <v>45000</v>
      </c>
    </row>
    <row r="54" spans="1:7">
      <c r="A54" s="51" t="s">
        <v>208</v>
      </c>
      <c r="B54" s="50" t="s">
        <v>155</v>
      </c>
      <c r="C54" s="50" t="s">
        <v>204</v>
      </c>
      <c r="D54" s="50"/>
      <c r="E54" s="124">
        <f t="shared" si="7"/>
        <v>45000</v>
      </c>
      <c r="F54" s="124">
        <f t="shared" si="7"/>
        <v>0</v>
      </c>
      <c r="G54" s="130">
        <f t="shared" si="0"/>
        <v>45000</v>
      </c>
    </row>
    <row r="55" spans="1:7" ht="25.5">
      <c r="A55" s="53" t="s">
        <v>206</v>
      </c>
      <c r="B55" s="49" t="s">
        <v>155</v>
      </c>
      <c r="C55" s="49" t="s">
        <v>207</v>
      </c>
      <c r="D55" s="49"/>
      <c r="E55" s="81">
        <f t="shared" si="7"/>
        <v>45000</v>
      </c>
      <c r="F55" s="81">
        <f t="shared" si="7"/>
        <v>0</v>
      </c>
      <c r="G55" s="131">
        <f t="shared" si="0"/>
        <v>45000</v>
      </c>
    </row>
    <row r="56" spans="1:7" ht="25.5">
      <c r="A56" s="61" t="s">
        <v>113</v>
      </c>
      <c r="B56" s="49" t="s">
        <v>155</v>
      </c>
      <c r="C56" s="49" t="s">
        <v>207</v>
      </c>
      <c r="D56" s="49" t="s">
        <v>114</v>
      </c>
      <c r="E56" s="81">
        <f t="shared" si="7"/>
        <v>45000</v>
      </c>
      <c r="F56" s="81">
        <f t="shared" si="7"/>
        <v>0</v>
      </c>
      <c r="G56" s="131">
        <f t="shared" si="0"/>
        <v>45000</v>
      </c>
    </row>
    <row r="57" spans="1:7" ht="25.5">
      <c r="A57" s="53" t="s">
        <v>115</v>
      </c>
      <c r="B57" s="49" t="s">
        <v>155</v>
      </c>
      <c r="C57" s="49" t="s">
        <v>207</v>
      </c>
      <c r="D57" s="49" t="s">
        <v>116</v>
      </c>
      <c r="E57" s="81">
        <v>45000</v>
      </c>
      <c r="F57" s="81"/>
      <c r="G57" s="131">
        <f t="shared" si="0"/>
        <v>45000</v>
      </c>
    </row>
    <row r="58" spans="1:7" ht="25.5">
      <c r="A58" s="55" t="s">
        <v>247</v>
      </c>
      <c r="B58" s="50" t="s">
        <v>248</v>
      </c>
      <c r="C58" s="50"/>
      <c r="D58" s="50"/>
      <c r="E58" s="124">
        <f>E59+E63</f>
        <v>10000</v>
      </c>
      <c r="F58" s="124">
        <f>F59+F63</f>
        <v>5600</v>
      </c>
      <c r="G58" s="130">
        <f t="shared" si="0"/>
        <v>15600</v>
      </c>
    </row>
    <row r="59" spans="1:7" ht="51">
      <c r="A59" s="55" t="s">
        <v>249</v>
      </c>
      <c r="B59" s="50" t="s">
        <v>248</v>
      </c>
      <c r="C59" s="50" t="s">
        <v>250</v>
      </c>
      <c r="D59" s="50"/>
      <c r="E59" s="124">
        <f t="shared" ref="E59:F61" si="8">E60</f>
        <v>5000</v>
      </c>
      <c r="F59" s="124">
        <f t="shared" si="8"/>
        <v>0</v>
      </c>
      <c r="G59" s="130">
        <f t="shared" si="0"/>
        <v>5000</v>
      </c>
    </row>
    <row r="60" spans="1:7" ht="51">
      <c r="A60" s="52" t="s">
        <v>251</v>
      </c>
      <c r="B60" s="49" t="s">
        <v>248</v>
      </c>
      <c r="C60" s="49" t="s">
        <v>252</v>
      </c>
      <c r="D60" s="49"/>
      <c r="E60" s="81">
        <f t="shared" si="8"/>
        <v>5000</v>
      </c>
      <c r="F60" s="81">
        <f t="shared" si="8"/>
        <v>0</v>
      </c>
      <c r="G60" s="131">
        <f t="shared" si="0"/>
        <v>5000</v>
      </c>
    </row>
    <row r="61" spans="1:7" ht="25.5">
      <c r="A61" s="53" t="s">
        <v>113</v>
      </c>
      <c r="B61" s="49" t="s">
        <v>248</v>
      </c>
      <c r="C61" s="49" t="s">
        <v>252</v>
      </c>
      <c r="D61" s="49" t="s">
        <v>114</v>
      </c>
      <c r="E61" s="81">
        <f t="shared" si="8"/>
        <v>5000</v>
      </c>
      <c r="F61" s="81">
        <f t="shared" si="8"/>
        <v>0</v>
      </c>
      <c r="G61" s="131">
        <f t="shared" si="0"/>
        <v>5000</v>
      </c>
    </row>
    <row r="62" spans="1:7" ht="25.5">
      <c r="A62" s="53" t="s">
        <v>115</v>
      </c>
      <c r="B62" s="49" t="s">
        <v>248</v>
      </c>
      <c r="C62" s="49" t="s">
        <v>252</v>
      </c>
      <c r="D62" s="49" t="s">
        <v>116</v>
      </c>
      <c r="E62" s="81">
        <v>5000</v>
      </c>
      <c r="F62" s="81"/>
      <c r="G62" s="131">
        <f t="shared" si="0"/>
        <v>5000</v>
      </c>
    </row>
    <row r="63" spans="1:7">
      <c r="A63" s="51" t="s">
        <v>208</v>
      </c>
      <c r="B63" s="50" t="s">
        <v>248</v>
      </c>
      <c r="C63" s="50" t="s">
        <v>204</v>
      </c>
      <c r="D63" s="50"/>
      <c r="E63" s="124">
        <f t="shared" ref="E63:F65" si="9">E64</f>
        <v>5000</v>
      </c>
      <c r="F63" s="124">
        <f t="shared" si="9"/>
        <v>5600</v>
      </c>
      <c r="G63" s="130">
        <f t="shared" si="0"/>
        <v>10600</v>
      </c>
    </row>
    <row r="64" spans="1:7" ht="25.5">
      <c r="A64" s="53" t="s">
        <v>253</v>
      </c>
      <c r="B64" s="49" t="s">
        <v>248</v>
      </c>
      <c r="C64" s="49" t="s">
        <v>254</v>
      </c>
      <c r="D64" s="49"/>
      <c r="E64" s="81">
        <f t="shared" si="9"/>
        <v>5000</v>
      </c>
      <c r="F64" s="81">
        <f t="shared" si="9"/>
        <v>5600</v>
      </c>
      <c r="G64" s="131">
        <f t="shared" si="0"/>
        <v>10600</v>
      </c>
    </row>
    <row r="65" spans="1:7" ht="25.5">
      <c r="A65" s="53" t="s">
        <v>113</v>
      </c>
      <c r="B65" s="49" t="s">
        <v>248</v>
      </c>
      <c r="C65" s="49" t="s">
        <v>254</v>
      </c>
      <c r="D65" s="49" t="s">
        <v>114</v>
      </c>
      <c r="E65" s="81">
        <f t="shared" si="9"/>
        <v>5000</v>
      </c>
      <c r="F65" s="81">
        <f t="shared" si="9"/>
        <v>5600</v>
      </c>
      <c r="G65" s="131">
        <f t="shared" si="0"/>
        <v>10600</v>
      </c>
    </row>
    <row r="66" spans="1:7" ht="25.5">
      <c r="A66" s="53" t="s">
        <v>115</v>
      </c>
      <c r="B66" s="49" t="s">
        <v>248</v>
      </c>
      <c r="C66" s="49" t="s">
        <v>254</v>
      </c>
      <c r="D66" s="49" t="s">
        <v>116</v>
      </c>
      <c r="E66" s="81">
        <v>5000</v>
      </c>
      <c r="F66" s="81">
        <v>5600</v>
      </c>
      <c r="G66" s="131">
        <f t="shared" si="0"/>
        <v>10600</v>
      </c>
    </row>
    <row r="67" spans="1:7" ht="15.75">
      <c r="A67" s="114" t="s">
        <v>156</v>
      </c>
      <c r="B67" s="105" t="s">
        <v>157</v>
      </c>
      <c r="C67" s="105"/>
      <c r="D67" s="105"/>
      <c r="E67" s="124">
        <f>E68+E76</f>
        <v>3244000</v>
      </c>
      <c r="F67" s="124">
        <f>F68+F76</f>
        <v>8121248</v>
      </c>
      <c r="G67" s="130">
        <f t="shared" si="0"/>
        <v>11365248</v>
      </c>
    </row>
    <row r="68" spans="1:7">
      <c r="A68" s="51" t="s">
        <v>158</v>
      </c>
      <c r="B68" s="50" t="s">
        <v>159</v>
      </c>
      <c r="C68" s="50"/>
      <c r="D68" s="50"/>
      <c r="E68" s="124">
        <f>E69+E73</f>
        <v>722000</v>
      </c>
      <c r="F68" s="124">
        <f t="shared" ref="F68:G68" si="10">F69+F73</f>
        <v>8121248</v>
      </c>
      <c r="G68" s="124">
        <f t="shared" si="10"/>
        <v>8843248</v>
      </c>
    </row>
    <row r="69" spans="1:7" ht="38.25">
      <c r="A69" s="51" t="s">
        <v>218</v>
      </c>
      <c r="B69" s="50" t="s">
        <v>159</v>
      </c>
      <c r="C69" s="50" t="s">
        <v>213</v>
      </c>
      <c r="D69" s="50"/>
      <c r="E69" s="124">
        <f t="shared" ref="E69:F71" si="11">E70</f>
        <v>722000</v>
      </c>
      <c r="F69" s="124">
        <f t="shared" si="11"/>
        <v>0</v>
      </c>
      <c r="G69" s="130">
        <f t="shared" si="0"/>
        <v>722000</v>
      </c>
    </row>
    <row r="70" spans="1:7">
      <c r="A70" s="52" t="s">
        <v>219</v>
      </c>
      <c r="B70" s="49" t="s">
        <v>159</v>
      </c>
      <c r="C70" s="49" t="s">
        <v>220</v>
      </c>
      <c r="D70" s="49"/>
      <c r="E70" s="81">
        <f t="shared" si="11"/>
        <v>722000</v>
      </c>
      <c r="F70" s="81">
        <f t="shared" si="11"/>
        <v>0</v>
      </c>
      <c r="G70" s="131">
        <f t="shared" si="0"/>
        <v>722000</v>
      </c>
    </row>
    <row r="71" spans="1:7" ht="25.5">
      <c r="A71" s="61" t="s">
        <v>113</v>
      </c>
      <c r="B71" s="49" t="s">
        <v>159</v>
      </c>
      <c r="C71" s="49" t="s">
        <v>220</v>
      </c>
      <c r="D71" s="49" t="s">
        <v>114</v>
      </c>
      <c r="E71" s="81">
        <f t="shared" si="11"/>
        <v>722000</v>
      </c>
      <c r="F71" s="81">
        <f t="shared" si="11"/>
        <v>0</v>
      </c>
      <c r="G71" s="131">
        <f t="shared" si="0"/>
        <v>722000</v>
      </c>
    </row>
    <row r="72" spans="1:7" ht="25.5">
      <c r="A72" s="53" t="s">
        <v>115</v>
      </c>
      <c r="B72" s="49" t="s">
        <v>159</v>
      </c>
      <c r="C72" s="49" t="s">
        <v>220</v>
      </c>
      <c r="D72" s="49" t="s">
        <v>116</v>
      </c>
      <c r="E72" s="81">
        <v>722000</v>
      </c>
      <c r="F72" s="81"/>
      <c r="G72" s="131">
        <f t="shared" si="0"/>
        <v>722000</v>
      </c>
    </row>
    <row r="73" spans="1:7" ht="38.25">
      <c r="A73" s="51" t="s">
        <v>315</v>
      </c>
      <c r="B73" s="50" t="s">
        <v>159</v>
      </c>
      <c r="C73" s="50" t="s">
        <v>316</v>
      </c>
      <c r="D73" s="50"/>
      <c r="E73" s="124">
        <f t="shared" ref="E73:F74" si="12">E74</f>
        <v>0</v>
      </c>
      <c r="F73" s="124">
        <f t="shared" si="12"/>
        <v>8121248</v>
      </c>
      <c r="G73" s="130">
        <f t="shared" si="0"/>
        <v>8121248</v>
      </c>
    </row>
    <row r="74" spans="1:7" ht="25.5">
      <c r="A74" s="61" t="s">
        <v>113</v>
      </c>
      <c r="B74" s="49" t="s">
        <v>159</v>
      </c>
      <c r="C74" s="49" t="s">
        <v>316</v>
      </c>
      <c r="D74" s="49" t="s">
        <v>114</v>
      </c>
      <c r="E74" s="81">
        <f t="shared" si="12"/>
        <v>0</v>
      </c>
      <c r="F74" s="81">
        <f t="shared" si="12"/>
        <v>8121248</v>
      </c>
      <c r="G74" s="131">
        <f t="shared" si="0"/>
        <v>8121248</v>
      </c>
    </row>
    <row r="75" spans="1:7" ht="25.5">
      <c r="A75" s="53" t="s">
        <v>115</v>
      </c>
      <c r="B75" s="49" t="s">
        <v>159</v>
      </c>
      <c r="C75" s="49" t="s">
        <v>316</v>
      </c>
      <c r="D75" s="49" t="s">
        <v>116</v>
      </c>
      <c r="E75" s="81"/>
      <c r="F75" s="81">
        <v>8121248</v>
      </c>
      <c r="G75" s="131">
        <f t="shared" si="0"/>
        <v>8121248</v>
      </c>
    </row>
    <row r="76" spans="1:7">
      <c r="A76" s="51" t="s">
        <v>160</v>
      </c>
      <c r="B76" s="50" t="s">
        <v>161</v>
      </c>
      <c r="C76" s="50"/>
      <c r="D76" s="50"/>
      <c r="E76" s="124">
        <f>E77+E81+E91</f>
        <v>2522000</v>
      </c>
      <c r="F76" s="124">
        <f>F77+F81+F91</f>
        <v>0</v>
      </c>
      <c r="G76" s="130">
        <f t="shared" si="0"/>
        <v>2522000</v>
      </c>
    </row>
    <row r="77" spans="1:7" ht="38.25">
      <c r="A77" s="51" t="s">
        <v>255</v>
      </c>
      <c r="B77" s="50" t="s">
        <v>161</v>
      </c>
      <c r="C77" s="50" t="s">
        <v>216</v>
      </c>
      <c r="D77" s="50"/>
      <c r="E77" s="124">
        <f t="shared" ref="E77:F79" si="13">E78</f>
        <v>1000000</v>
      </c>
      <c r="F77" s="124">
        <f t="shared" si="13"/>
        <v>0</v>
      </c>
      <c r="G77" s="130">
        <f t="shared" si="0"/>
        <v>1000000</v>
      </c>
    </row>
    <row r="78" spans="1:7" ht="38.25">
      <c r="A78" s="52" t="s">
        <v>256</v>
      </c>
      <c r="B78" s="49" t="s">
        <v>161</v>
      </c>
      <c r="C78" s="49" t="s">
        <v>217</v>
      </c>
      <c r="D78" s="49"/>
      <c r="E78" s="81">
        <f t="shared" si="13"/>
        <v>1000000</v>
      </c>
      <c r="F78" s="81">
        <f t="shared" si="13"/>
        <v>0</v>
      </c>
      <c r="G78" s="131">
        <f t="shared" si="0"/>
        <v>1000000</v>
      </c>
    </row>
    <row r="79" spans="1:7" ht="25.5">
      <c r="A79" s="61" t="s">
        <v>113</v>
      </c>
      <c r="B79" s="49" t="s">
        <v>161</v>
      </c>
      <c r="C79" s="49" t="s">
        <v>217</v>
      </c>
      <c r="D79" s="49" t="s">
        <v>114</v>
      </c>
      <c r="E79" s="81">
        <f t="shared" si="13"/>
        <v>1000000</v>
      </c>
      <c r="F79" s="81">
        <f t="shared" si="13"/>
        <v>0</v>
      </c>
      <c r="G79" s="131">
        <f t="shared" si="0"/>
        <v>1000000</v>
      </c>
    </row>
    <row r="80" spans="1:7" ht="25.5">
      <c r="A80" s="53" t="s">
        <v>115</v>
      </c>
      <c r="B80" s="49" t="s">
        <v>161</v>
      </c>
      <c r="C80" s="49" t="s">
        <v>217</v>
      </c>
      <c r="D80" s="49" t="s">
        <v>116</v>
      </c>
      <c r="E80" s="81">
        <v>1000000</v>
      </c>
      <c r="F80" s="81"/>
      <c r="G80" s="131">
        <f t="shared" si="0"/>
        <v>1000000</v>
      </c>
    </row>
    <row r="81" spans="1:7" ht="25.5">
      <c r="A81" s="63" t="s">
        <v>292</v>
      </c>
      <c r="B81" s="64" t="s">
        <v>161</v>
      </c>
      <c r="C81" s="65" t="s">
        <v>293</v>
      </c>
      <c r="D81" s="64"/>
      <c r="E81" s="125">
        <f>E82+E85+E88</f>
        <v>1477000</v>
      </c>
      <c r="F81" s="125">
        <f>F82+F85+F88</f>
        <v>0</v>
      </c>
      <c r="G81" s="130">
        <f t="shared" ref="G81:G144" si="14">E81+F81</f>
        <v>1477000</v>
      </c>
    </row>
    <row r="82" spans="1:7">
      <c r="A82" s="75" t="s">
        <v>294</v>
      </c>
      <c r="B82" s="115" t="s">
        <v>161</v>
      </c>
      <c r="C82" s="66" t="s">
        <v>295</v>
      </c>
      <c r="D82" s="116"/>
      <c r="E82" s="81">
        <f>E83</f>
        <v>833400</v>
      </c>
      <c r="F82" s="81">
        <f>F83</f>
        <v>0</v>
      </c>
      <c r="G82" s="131">
        <f t="shared" si="14"/>
        <v>833400</v>
      </c>
    </row>
    <row r="83" spans="1:7" ht="25.5">
      <c r="A83" s="61" t="s">
        <v>113</v>
      </c>
      <c r="B83" s="49" t="s">
        <v>161</v>
      </c>
      <c r="C83" s="66" t="s">
        <v>295</v>
      </c>
      <c r="D83" s="49" t="s">
        <v>114</v>
      </c>
      <c r="E83" s="81">
        <f>E84</f>
        <v>833400</v>
      </c>
      <c r="F83" s="81">
        <f>F84</f>
        <v>0</v>
      </c>
      <c r="G83" s="131">
        <f t="shared" si="14"/>
        <v>833400</v>
      </c>
    </row>
    <row r="84" spans="1:7" ht="25.5">
      <c r="A84" s="53" t="s">
        <v>115</v>
      </c>
      <c r="B84" s="49" t="s">
        <v>161</v>
      </c>
      <c r="C84" s="66" t="s">
        <v>295</v>
      </c>
      <c r="D84" s="49" t="s">
        <v>116</v>
      </c>
      <c r="E84" s="81">
        <v>833400</v>
      </c>
      <c r="F84" s="81"/>
      <c r="G84" s="131">
        <f t="shared" si="14"/>
        <v>833400</v>
      </c>
    </row>
    <row r="85" spans="1:7" ht="38.25">
      <c r="A85" s="75" t="s">
        <v>296</v>
      </c>
      <c r="B85" s="68" t="s">
        <v>161</v>
      </c>
      <c r="C85" s="66" t="s">
        <v>297</v>
      </c>
      <c r="D85" s="68"/>
      <c r="E85" s="81">
        <f>E86</f>
        <v>55600</v>
      </c>
      <c r="F85" s="81">
        <f>F86</f>
        <v>0</v>
      </c>
      <c r="G85" s="131">
        <f t="shared" si="14"/>
        <v>55600</v>
      </c>
    </row>
    <row r="86" spans="1:7" ht="25.5">
      <c r="A86" s="61" t="s">
        <v>113</v>
      </c>
      <c r="B86" s="49" t="s">
        <v>161</v>
      </c>
      <c r="C86" s="66" t="s">
        <v>297</v>
      </c>
      <c r="D86" s="49" t="s">
        <v>114</v>
      </c>
      <c r="E86" s="81">
        <f>E87</f>
        <v>55600</v>
      </c>
      <c r="F86" s="81">
        <f>F87</f>
        <v>0</v>
      </c>
      <c r="G86" s="131">
        <f t="shared" si="14"/>
        <v>55600</v>
      </c>
    </row>
    <row r="87" spans="1:7" ht="25.5">
      <c r="A87" s="53" t="s">
        <v>115</v>
      </c>
      <c r="B87" s="49" t="s">
        <v>161</v>
      </c>
      <c r="C87" s="66" t="s">
        <v>297</v>
      </c>
      <c r="D87" s="49" t="s">
        <v>116</v>
      </c>
      <c r="E87" s="81">
        <v>55600</v>
      </c>
      <c r="F87" s="81"/>
      <c r="G87" s="131">
        <f t="shared" si="14"/>
        <v>55600</v>
      </c>
    </row>
    <row r="88" spans="1:7" ht="38.25">
      <c r="A88" s="75" t="s">
        <v>298</v>
      </c>
      <c r="B88" s="49" t="s">
        <v>161</v>
      </c>
      <c r="C88" s="66" t="s">
        <v>299</v>
      </c>
      <c r="D88" s="68"/>
      <c r="E88" s="81">
        <f>E89</f>
        <v>588000</v>
      </c>
      <c r="F88" s="81">
        <f>F89</f>
        <v>0</v>
      </c>
      <c r="G88" s="131">
        <f t="shared" si="14"/>
        <v>588000</v>
      </c>
    </row>
    <row r="89" spans="1:7" ht="25.5">
      <c r="A89" s="61" t="s">
        <v>113</v>
      </c>
      <c r="B89" s="49" t="s">
        <v>161</v>
      </c>
      <c r="C89" s="66" t="s">
        <v>299</v>
      </c>
      <c r="D89" s="49" t="s">
        <v>114</v>
      </c>
      <c r="E89" s="81">
        <f>E90</f>
        <v>588000</v>
      </c>
      <c r="F89" s="81">
        <f>F90</f>
        <v>0</v>
      </c>
      <c r="G89" s="131">
        <f t="shared" si="14"/>
        <v>588000</v>
      </c>
    </row>
    <row r="90" spans="1:7" ht="25.5">
      <c r="A90" s="53" t="s">
        <v>115</v>
      </c>
      <c r="B90" s="49" t="s">
        <v>161</v>
      </c>
      <c r="C90" s="66" t="s">
        <v>299</v>
      </c>
      <c r="D90" s="49" t="s">
        <v>116</v>
      </c>
      <c r="E90" s="81">
        <v>588000</v>
      </c>
      <c r="F90" s="81"/>
      <c r="G90" s="131">
        <f t="shared" si="14"/>
        <v>588000</v>
      </c>
    </row>
    <row r="91" spans="1:7">
      <c r="A91" s="51" t="s">
        <v>208</v>
      </c>
      <c r="B91" s="50" t="s">
        <v>161</v>
      </c>
      <c r="C91" s="50" t="s">
        <v>204</v>
      </c>
      <c r="D91" s="50"/>
      <c r="E91" s="124">
        <f t="shared" ref="E91:F93" si="15">E92</f>
        <v>45000</v>
      </c>
      <c r="F91" s="124">
        <f t="shared" si="15"/>
        <v>0</v>
      </c>
      <c r="G91" s="130">
        <f t="shared" si="14"/>
        <v>45000</v>
      </c>
    </row>
    <row r="92" spans="1:7" ht="25.5">
      <c r="A92" s="53" t="s">
        <v>203</v>
      </c>
      <c r="B92" s="49" t="s">
        <v>161</v>
      </c>
      <c r="C92" s="49" t="s">
        <v>205</v>
      </c>
      <c r="D92" s="49"/>
      <c r="E92" s="81">
        <f t="shared" si="15"/>
        <v>45000</v>
      </c>
      <c r="F92" s="81">
        <f t="shared" si="15"/>
        <v>0</v>
      </c>
      <c r="G92" s="131">
        <f t="shared" si="14"/>
        <v>45000</v>
      </c>
    </row>
    <row r="93" spans="1:7">
      <c r="A93" s="53" t="s">
        <v>119</v>
      </c>
      <c r="B93" s="49" t="s">
        <v>161</v>
      </c>
      <c r="C93" s="49" t="s">
        <v>205</v>
      </c>
      <c r="D93" s="49" t="s">
        <v>118</v>
      </c>
      <c r="E93" s="81">
        <f t="shared" si="15"/>
        <v>45000</v>
      </c>
      <c r="F93" s="81">
        <f t="shared" si="15"/>
        <v>0</v>
      </c>
      <c r="G93" s="131">
        <f t="shared" si="14"/>
        <v>45000</v>
      </c>
    </row>
    <row r="94" spans="1:7" ht="38.25">
      <c r="A94" s="53" t="s">
        <v>120</v>
      </c>
      <c r="B94" s="49" t="s">
        <v>161</v>
      </c>
      <c r="C94" s="49" t="s">
        <v>205</v>
      </c>
      <c r="D94" s="49" t="s">
        <v>121</v>
      </c>
      <c r="E94" s="81">
        <v>45000</v>
      </c>
      <c r="F94" s="81"/>
      <c r="G94" s="131">
        <f t="shared" si="14"/>
        <v>45000</v>
      </c>
    </row>
    <row r="95" spans="1:7" ht="15.75">
      <c r="A95" s="114" t="s">
        <v>162</v>
      </c>
      <c r="B95" s="105" t="s">
        <v>163</v>
      </c>
      <c r="C95" s="105"/>
      <c r="D95" s="105"/>
      <c r="E95" s="124">
        <f>E96+E101+E114</f>
        <v>51162270.260000005</v>
      </c>
      <c r="F95" s="124">
        <f>F96+F101+F114</f>
        <v>2089440.07</v>
      </c>
      <c r="G95" s="130">
        <f t="shared" si="14"/>
        <v>53251710.330000006</v>
      </c>
    </row>
    <row r="96" spans="1:7">
      <c r="A96" s="51" t="s">
        <v>164</v>
      </c>
      <c r="B96" s="50" t="s">
        <v>165</v>
      </c>
      <c r="C96" s="50"/>
      <c r="D96" s="50"/>
      <c r="E96" s="124">
        <f t="shared" ref="E96:F99" si="16">E97</f>
        <v>905000</v>
      </c>
      <c r="F96" s="124">
        <f t="shared" si="16"/>
        <v>0</v>
      </c>
      <c r="G96" s="130">
        <f t="shared" si="14"/>
        <v>905000</v>
      </c>
    </row>
    <row r="97" spans="1:7" ht="51">
      <c r="A97" s="51" t="s">
        <v>257</v>
      </c>
      <c r="B97" s="50" t="s">
        <v>165</v>
      </c>
      <c r="C97" s="50" t="s">
        <v>214</v>
      </c>
      <c r="D97" s="50"/>
      <c r="E97" s="124">
        <f t="shared" si="16"/>
        <v>905000</v>
      </c>
      <c r="F97" s="124">
        <f t="shared" si="16"/>
        <v>0</v>
      </c>
      <c r="G97" s="130">
        <f t="shared" si="14"/>
        <v>905000</v>
      </c>
    </row>
    <row r="98" spans="1:7">
      <c r="A98" s="52" t="s">
        <v>193</v>
      </c>
      <c r="B98" s="49" t="s">
        <v>165</v>
      </c>
      <c r="C98" s="49" t="s">
        <v>215</v>
      </c>
      <c r="D98" s="49"/>
      <c r="E98" s="81">
        <f t="shared" si="16"/>
        <v>905000</v>
      </c>
      <c r="F98" s="81">
        <f t="shared" si="16"/>
        <v>0</v>
      </c>
      <c r="G98" s="131">
        <f t="shared" si="14"/>
        <v>905000</v>
      </c>
    </row>
    <row r="99" spans="1:7">
      <c r="A99" s="53" t="s">
        <v>122</v>
      </c>
      <c r="B99" s="49" t="s">
        <v>165</v>
      </c>
      <c r="C99" s="49" t="s">
        <v>215</v>
      </c>
      <c r="D99" s="49" t="s">
        <v>123</v>
      </c>
      <c r="E99" s="81">
        <f t="shared" si="16"/>
        <v>905000</v>
      </c>
      <c r="F99" s="81">
        <f t="shared" si="16"/>
        <v>0</v>
      </c>
      <c r="G99" s="131">
        <f t="shared" si="14"/>
        <v>905000</v>
      </c>
    </row>
    <row r="100" spans="1:7">
      <c r="A100" s="53" t="s">
        <v>124</v>
      </c>
      <c r="B100" s="49" t="s">
        <v>165</v>
      </c>
      <c r="C100" s="49" t="s">
        <v>215</v>
      </c>
      <c r="D100" s="49" t="s">
        <v>125</v>
      </c>
      <c r="E100" s="81">
        <v>905000</v>
      </c>
      <c r="F100" s="81"/>
      <c r="G100" s="131">
        <f t="shared" si="14"/>
        <v>905000</v>
      </c>
    </row>
    <row r="101" spans="1:7">
      <c r="A101" s="51" t="s">
        <v>166</v>
      </c>
      <c r="B101" s="50" t="s">
        <v>167</v>
      </c>
      <c r="C101" s="50"/>
      <c r="D101" s="50"/>
      <c r="E101" s="126">
        <f>E102+E106+E110</f>
        <v>7432560.5899999999</v>
      </c>
      <c r="F101" s="126">
        <f>F102+F106+F110</f>
        <v>359307.07</v>
      </c>
      <c r="G101" s="130">
        <f t="shared" si="14"/>
        <v>7791867.6600000001</v>
      </c>
    </row>
    <row r="102" spans="1:7">
      <c r="A102" s="51" t="s">
        <v>258</v>
      </c>
      <c r="B102" s="50" t="s">
        <v>167</v>
      </c>
      <c r="C102" s="50" t="s">
        <v>194</v>
      </c>
      <c r="D102" s="50"/>
      <c r="E102" s="124">
        <f t="shared" ref="E102:F104" si="17">E103</f>
        <v>1037640</v>
      </c>
      <c r="F102" s="124">
        <f t="shared" si="17"/>
        <v>256621.39</v>
      </c>
      <c r="G102" s="130">
        <f t="shared" si="14"/>
        <v>1294261.3900000001</v>
      </c>
    </row>
    <row r="103" spans="1:7" ht="51">
      <c r="A103" s="52" t="s">
        <v>300</v>
      </c>
      <c r="B103" s="49" t="s">
        <v>167</v>
      </c>
      <c r="C103" s="49" t="s">
        <v>301</v>
      </c>
      <c r="D103" s="49"/>
      <c r="E103" s="81">
        <f t="shared" si="17"/>
        <v>1037640</v>
      </c>
      <c r="F103" s="81">
        <f t="shared" si="17"/>
        <v>256621.39</v>
      </c>
      <c r="G103" s="131">
        <f t="shared" si="14"/>
        <v>1294261.3900000001</v>
      </c>
    </row>
    <row r="104" spans="1:7" ht="25.5">
      <c r="A104" s="61" t="s">
        <v>113</v>
      </c>
      <c r="B104" s="49" t="s">
        <v>167</v>
      </c>
      <c r="C104" s="49" t="s">
        <v>301</v>
      </c>
      <c r="D104" s="49" t="s">
        <v>114</v>
      </c>
      <c r="E104" s="81">
        <f t="shared" si="17"/>
        <v>1037640</v>
      </c>
      <c r="F104" s="81">
        <f t="shared" si="17"/>
        <v>256621.39</v>
      </c>
      <c r="G104" s="131">
        <f t="shared" si="14"/>
        <v>1294261.3900000001</v>
      </c>
    </row>
    <row r="105" spans="1:7" ht="25.5">
      <c r="A105" s="53" t="s">
        <v>115</v>
      </c>
      <c r="B105" s="49" t="s">
        <v>167</v>
      </c>
      <c r="C105" s="49" t="s">
        <v>301</v>
      </c>
      <c r="D105" s="49" t="s">
        <v>116</v>
      </c>
      <c r="E105" s="81">
        <v>1037640</v>
      </c>
      <c r="F105" s="81">
        <v>256621.39</v>
      </c>
      <c r="G105" s="131">
        <f t="shared" si="14"/>
        <v>1294261.3900000001</v>
      </c>
    </row>
    <row r="106" spans="1:7" ht="38.25">
      <c r="A106" s="51" t="s">
        <v>234</v>
      </c>
      <c r="B106" s="50" t="s">
        <v>167</v>
      </c>
      <c r="C106" s="64" t="s">
        <v>235</v>
      </c>
      <c r="D106" s="64"/>
      <c r="E106" s="124">
        <f t="shared" ref="E106:F108" si="18">E107</f>
        <v>100000</v>
      </c>
      <c r="F106" s="124">
        <f t="shared" si="18"/>
        <v>0</v>
      </c>
      <c r="G106" s="130">
        <f t="shared" si="14"/>
        <v>100000</v>
      </c>
    </row>
    <row r="107" spans="1:7" ht="25.5">
      <c r="A107" s="52" t="s">
        <v>236</v>
      </c>
      <c r="B107" s="49" t="s">
        <v>167</v>
      </c>
      <c r="C107" s="68" t="s">
        <v>259</v>
      </c>
      <c r="D107" s="68"/>
      <c r="E107" s="81">
        <f t="shared" si="18"/>
        <v>100000</v>
      </c>
      <c r="F107" s="81">
        <f t="shared" si="18"/>
        <v>0</v>
      </c>
      <c r="G107" s="131">
        <f t="shared" si="14"/>
        <v>100000</v>
      </c>
    </row>
    <row r="108" spans="1:7" ht="25.5">
      <c r="A108" s="61" t="s">
        <v>113</v>
      </c>
      <c r="B108" s="49" t="s">
        <v>167</v>
      </c>
      <c r="C108" s="68" t="s">
        <v>259</v>
      </c>
      <c r="D108" s="68" t="s">
        <v>114</v>
      </c>
      <c r="E108" s="81">
        <f t="shared" si="18"/>
        <v>100000</v>
      </c>
      <c r="F108" s="81">
        <f t="shared" si="18"/>
        <v>0</v>
      </c>
      <c r="G108" s="131">
        <f t="shared" si="14"/>
        <v>100000</v>
      </c>
    </row>
    <row r="109" spans="1:7" ht="25.5">
      <c r="A109" s="53" t="s">
        <v>115</v>
      </c>
      <c r="B109" s="49" t="s">
        <v>167</v>
      </c>
      <c r="C109" s="68" t="s">
        <v>259</v>
      </c>
      <c r="D109" s="68" t="s">
        <v>116</v>
      </c>
      <c r="E109" s="81">
        <v>100000</v>
      </c>
      <c r="F109" s="81"/>
      <c r="G109" s="131">
        <f t="shared" si="14"/>
        <v>100000</v>
      </c>
    </row>
    <row r="110" spans="1:7" ht="38.25">
      <c r="A110" s="160" t="s">
        <v>260</v>
      </c>
      <c r="B110" s="49" t="s">
        <v>167</v>
      </c>
      <c r="C110" s="64" t="s">
        <v>261</v>
      </c>
      <c r="D110" s="64"/>
      <c r="E110" s="124">
        <f t="shared" ref="E110:F112" si="19">E111</f>
        <v>6294920.5899999999</v>
      </c>
      <c r="F110" s="124">
        <f t="shared" si="19"/>
        <v>102685.68</v>
      </c>
      <c r="G110" s="130">
        <f t="shared" si="14"/>
        <v>6397606.2699999996</v>
      </c>
    </row>
    <row r="111" spans="1:7" ht="25.5">
      <c r="A111" s="75" t="s">
        <v>274</v>
      </c>
      <c r="B111" s="49"/>
      <c r="C111" s="68" t="s">
        <v>275</v>
      </c>
      <c r="D111" s="64"/>
      <c r="E111" s="124">
        <f t="shared" si="19"/>
        <v>6294920.5899999999</v>
      </c>
      <c r="F111" s="124">
        <f t="shared" si="19"/>
        <v>102685.68</v>
      </c>
      <c r="G111" s="130">
        <f t="shared" si="14"/>
        <v>6397606.2699999996</v>
      </c>
    </row>
    <row r="112" spans="1:7" ht="25.5">
      <c r="A112" s="61" t="s">
        <v>113</v>
      </c>
      <c r="B112" s="49" t="s">
        <v>167</v>
      </c>
      <c r="C112" s="68" t="s">
        <v>275</v>
      </c>
      <c r="D112" s="49" t="s">
        <v>114</v>
      </c>
      <c r="E112" s="81">
        <f t="shared" si="19"/>
        <v>6294920.5899999999</v>
      </c>
      <c r="F112" s="81">
        <f t="shared" si="19"/>
        <v>102685.68</v>
      </c>
      <c r="G112" s="131">
        <f t="shared" si="14"/>
        <v>6397606.2699999996</v>
      </c>
    </row>
    <row r="113" spans="1:7" ht="25.5">
      <c r="A113" s="53" t="s">
        <v>115</v>
      </c>
      <c r="B113" s="49" t="s">
        <v>167</v>
      </c>
      <c r="C113" s="68" t="s">
        <v>275</v>
      </c>
      <c r="D113" s="49" t="s">
        <v>116</v>
      </c>
      <c r="E113" s="81">
        <v>6294920.5899999999</v>
      </c>
      <c r="F113" s="81">
        <v>102685.68</v>
      </c>
      <c r="G113" s="131">
        <f t="shared" si="14"/>
        <v>6397606.2699999996</v>
      </c>
    </row>
    <row r="114" spans="1:7">
      <c r="A114" s="55" t="s">
        <v>168</v>
      </c>
      <c r="B114" s="50" t="s">
        <v>169</v>
      </c>
      <c r="C114" s="56"/>
      <c r="D114" s="56"/>
      <c r="E114" s="124">
        <f>E115+E124+E128+E132</f>
        <v>42824709.670000002</v>
      </c>
      <c r="F114" s="124">
        <f>F115+F124+F128+F132</f>
        <v>1730133</v>
      </c>
      <c r="G114" s="130">
        <f t="shared" si="14"/>
        <v>44554842.670000002</v>
      </c>
    </row>
    <row r="115" spans="1:7" ht="25.5">
      <c r="A115" s="51" t="s">
        <v>262</v>
      </c>
      <c r="B115" s="50" t="s">
        <v>169</v>
      </c>
      <c r="C115" s="50" t="s">
        <v>210</v>
      </c>
      <c r="D115" s="56"/>
      <c r="E115" s="124">
        <f>E116+E119</f>
        <v>25549984.670000002</v>
      </c>
      <c r="F115" s="124">
        <f>F116+F119</f>
        <v>569348</v>
      </c>
      <c r="G115" s="130">
        <f t="shared" si="14"/>
        <v>26119332.670000002</v>
      </c>
    </row>
    <row r="116" spans="1:7">
      <c r="A116" s="53" t="s">
        <v>195</v>
      </c>
      <c r="B116" s="49" t="s">
        <v>169</v>
      </c>
      <c r="C116" s="49" t="s">
        <v>211</v>
      </c>
      <c r="D116" s="60"/>
      <c r="E116" s="81">
        <f>E117</f>
        <v>3200000</v>
      </c>
      <c r="F116" s="81">
        <f>F117</f>
        <v>0</v>
      </c>
      <c r="G116" s="131">
        <f t="shared" si="14"/>
        <v>3200000</v>
      </c>
    </row>
    <row r="117" spans="1:7" ht="25.5">
      <c r="A117" s="61" t="s">
        <v>113</v>
      </c>
      <c r="B117" s="49" t="s">
        <v>169</v>
      </c>
      <c r="C117" s="49" t="s">
        <v>211</v>
      </c>
      <c r="D117" s="60">
        <v>200</v>
      </c>
      <c r="E117" s="81">
        <f>E118</f>
        <v>3200000</v>
      </c>
      <c r="F117" s="81">
        <f>F118</f>
        <v>0</v>
      </c>
      <c r="G117" s="131">
        <f t="shared" si="14"/>
        <v>3200000</v>
      </c>
    </row>
    <row r="118" spans="1:7" ht="25.5">
      <c r="A118" s="53" t="s">
        <v>115</v>
      </c>
      <c r="B118" s="49" t="s">
        <v>169</v>
      </c>
      <c r="C118" s="49" t="s">
        <v>211</v>
      </c>
      <c r="D118" s="60">
        <v>240</v>
      </c>
      <c r="E118" s="81">
        <v>3200000</v>
      </c>
      <c r="F118" s="81"/>
      <c r="G118" s="131">
        <f t="shared" si="14"/>
        <v>3200000</v>
      </c>
    </row>
    <row r="119" spans="1:7">
      <c r="A119" s="53" t="s">
        <v>196</v>
      </c>
      <c r="B119" s="49" t="s">
        <v>169</v>
      </c>
      <c r="C119" s="49" t="s">
        <v>212</v>
      </c>
      <c r="D119" s="60"/>
      <c r="E119" s="81">
        <f>E120+E122</f>
        <v>22349984.670000002</v>
      </c>
      <c r="F119" s="81">
        <f>F120+F122</f>
        <v>569348</v>
      </c>
      <c r="G119" s="131">
        <f t="shared" si="14"/>
        <v>22919332.670000002</v>
      </c>
    </row>
    <row r="120" spans="1:7" ht="25.5">
      <c r="A120" s="61" t="s">
        <v>113</v>
      </c>
      <c r="B120" s="49" t="s">
        <v>169</v>
      </c>
      <c r="C120" s="49" t="s">
        <v>212</v>
      </c>
      <c r="D120" s="60">
        <v>200</v>
      </c>
      <c r="E120" s="81">
        <f>E121</f>
        <v>200000</v>
      </c>
      <c r="F120" s="81">
        <f>F121</f>
        <v>569348</v>
      </c>
      <c r="G120" s="131">
        <f t="shared" si="14"/>
        <v>769348</v>
      </c>
    </row>
    <row r="121" spans="1:7" ht="25.5">
      <c r="A121" s="53" t="s">
        <v>115</v>
      </c>
      <c r="B121" s="49" t="s">
        <v>169</v>
      </c>
      <c r="C121" s="49" t="s">
        <v>212</v>
      </c>
      <c r="D121" s="60">
        <v>240</v>
      </c>
      <c r="E121" s="81">
        <v>200000</v>
      </c>
      <c r="F121" s="81">
        <v>569348</v>
      </c>
      <c r="G121" s="131">
        <f t="shared" si="14"/>
        <v>769348</v>
      </c>
    </row>
    <row r="122" spans="1:7" ht="25.5">
      <c r="A122" s="53" t="s">
        <v>126</v>
      </c>
      <c r="B122" s="49" t="s">
        <v>169</v>
      </c>
      <c r="C122" s="49" t="s">
        <v>212</v>
      </c>
      <c r="D122" s="60">
        <v>600</v>
      </c>
      <c r="E122" s="81">
        <f>E123</f>
        <v>22149984.670000002</v>
      </c>
      <c r="F122" s="81">
        <f>F123</f>
        <v>0</v>
      </c>
      <c r="G122" s="131">
        <f t="shared" si="14"/>
        <v>22149984.670000002</v>
      </c>
    </row>
    <row r="123" spans="1:7" ht="38.25">
      <c r="A123" s="53" t="s">
        <v>127</v>
      </c>
      <c r="B123" s="49" t="s">
        <v>169</v>
      </c>
      <c r="C123" s="49" t="s">
        <v>212</v>
      </c>
      <c r="D123" s="60">
        <v>621</v>
      </c>
      <c r="E123" s="81">
        <v>22149984.670000002</v>
      </c>
      <c r="F123" s="81"/>
      <c r="G123" s="131">
        <f t="shared" si="14"/>
        <v>22149984.670000002</v>
      </c>
    </row>
    <row r="124" spans="1:7" ht="38.25">
      <c r="A124" s="55" t="s">
        <v>302</v>
      </c>
      <c r="B124" s="50" t="s">
        <v>169</v>
      </c>
      <c r="C124" s="50" t="s">
        <v>303</v>
      </c>
      <c r="D124" s="56"/>
      <c r="E124" s="124">
        <f t="shared" ref="E124:F126" si="20">E125</f>
        <v>4432725</v>
      </c>
      <c r="F124" s="124">
        <f t="shared" si="20"/>
        <v>-19215</v>
      </c>
      <c r="G124" s="130">
        <f t="shared" si="14"/>
        <v>4413510</v>
      </c>
    </row>
    <row r="125" spans="1:7" ht="25.5">
      <c r="A125" s="53" t="s">
        <v>304</v>
      </c>
      <c r="B125" s="49" t="s">
        <v>169</v>
      </c>
      <c r="C125" s="49" t="s">
        <v>305</v>
      </c>
      <c r="D125" s="60"/>
      <c r="E125" s="81">
        <f t="shared" si="20"/>
        <v>4432725</v>
      </c>
      <c r="F125" s="81">
        <f t="shared" si="20"/>
        <v>-19215</v>
      </c>
      <c r="G125" s="131">
        <f t="shared" si="14"/>
        <v>4413510</v>
      </c>
    </row>
    <row r="126" spans="1:7" ht="25.5">
      <c r="A126" s="61" t="s">
        <v>113</v>
      </c>
      <c r="B126" s="49" t="s">
        <v>169</v>
      </c>
      <c r="C126" s="49" t="s">
        <v>305</v>
      </c>
      <c r="D126" s="60">
        <v>200</v>
      </c>
      <c r="E126" s="81">
        <f t="shared" si="20"/>
        <v>4432725</v>
      </c>
      <c r="F126" s="81">
        <f t="shared" si="20"/>
        <v>-19215</v>
      </c>
      <c r="G126" s="131">
        <f t="shared" si="14"/>
        <v>4413510</v>
      </c>
    </row>
    <row r="127" spans="1:7" ht="25.5">
      <c r="A127" s="53" t="s">
        <v>115</v>
      </c>
      <c r="B127" s="49" t="s">
        <v>169</v>
      </c>
      <c r="C127" s="49" t="s">
        <v>305</v>
      </c>
      <c r="D127" s="60">
        <v>240</v>
      </c>
      <c r="E127" s="81">
        <v>4432725</v>
      </c>
      <c r="F127" s="81">
        <v>-19215</v>
      </c>
      <c r="G127" s="131">
        <f t="shared" si="14"/>
        <v>4413510</v>
      </c>
    </row>
    <row r="128" spans="1:7" ht="38.25">
      <c r="A128" s="52" t="s">
        <v>221</v>
      </c>
      <c r="B128" s="49" t="s">
        <v>169</v>
      </c>
      <c r="C128" s="117" t="s">
        <v>306</v>
      </c>
      <c r="D128" s="118"/>
      <c r="E128" s="127">
        <f t="shared" ref="E128:F130" si="21">E129</f>
        <v>9692000</v>
      </c>
      <c r="F128" s="127">
        <f t="shared" si="21"/>
        <v>0</v>
      </c>
      <c r="G128" s="131">
        <f t="shared" si="14"/>
        <v>9692000</v>
      </c>
    </row>
    <row r="129" spans="1:7" ht="25.5">
      <c r="A129" s="53" t="s">
        <v>307</v>
      </c>
      <c r="B129" s="49" t="s">
        <v>169</v>
      </c>
      <c r="C129" s="117" t="s">
        <v>308</v>
      </c>
      <c r="D129" s="118"/>
      <c r="E129" s="127">
        <f t="shared" si="21"/>
        <v>9692000</v>
      </c>
      <c r="F129" s="127">
        <f t="shared" si="21"/>
        <v>0</v>
      </c>
      <c r="G129" s="131">
        <f t="shared" si="14"/>
        <v>9692000</v>
      </c>
    </row>
    <row r="130" spans="1:7" ht="25.5">
      <c r="A130" s="61" t="s">
        <v>113</v>
      </c>
      <c r="B130" s="49" t="s">
        <v>169</v>
      </c>
      <c r="C130" s="117" t="s">
        <v>308</v>
      </c>
      <c r="D130" s="118">
        <v>200</v>
      </c>
      <c r="E130" s="127">
        <f t="shared" si="21"/>
        <v>9692000</v>
      </c>
      <c r="F130" s="127">
        <f t="shared" si="21"/>
        <v>0</v>
      </c>
      <c r="G130" s="131">
        <f t="shared" si="14"/>
        <v>9692000</v>
      </c>
    </row>
    <row r="131" spans="1:7" ht="25.5">
      <c r="A131" s="53" t="s">
        <v>115</v>
      </c>
      <c r="B131" s="49" t="s">
        <v>169</v>
      </c>
      <c r="C131" s="117" t="s">
        <v>308</v>
      </c>
      <c r="D131" s="118">
        <v>240</v>
      </c>
      <c r="E131" s="127">
        <v>9692000</v>
      </c>
      <c r="F131" s="127"/>
      <c r="G131" s="131">
        <f t="shared" si="14"/>
        <v>9692000</v>
      </c>
    </row>
    <row r="132" spans="1:7" ht="38.25">
      <c r="A132" s="55" t="s">
        <v>270</v>
      </c>
      <c r="B132" s="50"/>
      <c r="C132" s="50" t="s">
        <v>271</v>
      </c>
      <c r="D132" s="56"/>
      <c r="E132" s="124">
        <f>E133</f>
        <v>3150000</v>
      </c>
      <c r="F132" s="124">
        <f>F133</f>
        <v>1180000</v>
      </c>
      <c r="G132" s="130">
        <f t="shared" si="14"/>
        <v>4330000</v>
      </c>
    </row>
    <row r="133" spans="1:7" ht="25.5">
      <c r="A133" s="61" t="s">
        <v>113</v>
      </c>
      <c r="B133" s="49" t="s">
        <v>169</v>
      </c>
      <c r="C133" s="49" t="s">
        <v>271</v>
      </c>
      <c r="D133" s="60">
        <v>200</v>
      </c>
      <c r="E133" s="81">
        <f>E134</f>
        <v>3150000</v>
      </c>
      <c r="F133" s="81">
        <f>F134</f>
        <v>1180000</v>
      </c>
      <c r="G133" s="131">
        <f t="shared" si="14"/>
        <v>4330000</v>
      </c>
    </row>
    <row r="134" spans="1:7" ht="25.5">
      <c r="A134" s="53" t="s">
        <v>115</v>
      </c>
      <c r="B134" s="49" t="s">
        <v>169</v>
      </c>
      <c r="C134" s="49" t="s">
        <v>271</v>
      </c>
      <c r="D134" s="60">
        <v>240</v>
      </c>
      <c r="E134" s="81">
        <v>3150000</v>
      </c>
      <c r="F134" s="81">
        <v>1180000</v>
      </c>
      <c r="G134" s="131">
        <f t="shared" si="14"/>
        <v>4330000</v>
      </c>
    </row>
    <row r="135" spans="1:7" ht="15.75">
      <c r="A135" s="104" t="s">
        <v>170</v>
      </c>
      <c r="B135" s="105" t="s">
        <v>171</v>
      </c>
      <c r="C135" s="105"/>
      <c r="D135" s="105"/>
      <c r="E135" s="124">
        <f>E136</f>
        <v>12692991.890000001</v>
      </c>
      <c r="F135" s="124">
        <f>F136</f>
        <v>0</v>
      </c>
      <c r="G135" s="130">
        <f t="shared" si="14"/>
        <v>12692991.890000001</v>
      </c>
    </row>
    <row r="136" spans="1:7">
      <c r="A136" s="51" t="s">
        <v>172</v>
      </c>
      <c r="B136" s="50" t="s">
        <v>173</v>
      </c>
      <c r="C136" s="50"/>
      <c r="D136" s="50"/>
      <c r="E136" s="124">
        <f>E137+E143</f>
        <v>12692991.890000001</v>
      </c>
      <c r="F136" s="124">
        <f>F137+F143</f>
        <v>0</v>
      </c>
      <c r="G136" s="130">
        <f t="shared" si="14"/>
        <v>12692991.890000001</v>
      </c>
    </row>
    <row r="137" spans="1:7" ht="25.5">
      <c r="A137" s="51" t="s">
        <v>263</v>
      </c>
      <c r="B137" s="50" t="s">
        <v>173</v>
      </c>
      <c r="C137" s="50" t="s">
        <v>197</v>
      </c>
      <c r="D137" s="50"/>
      <c r="E137" s="124">
        <f>E138</f>
        <v>11011991.890000001</v>
      </c>
      <c r="F137" s="124">
        <f>F138</f>
        <v>0</v>
      </c>
      <c r="G137" s="130">
        <f t="shared" si="14"/>
        <v>11011991.890000001</v>
      </c>
    </row>
    <row r="138" spans="1:7" ht="38.25">
      <c r="A138" s="52" t="s">
        <v>264</v>
      </c>
      <c r="B138" s="49" t="s">
        <v>173</v>
      </c>
      <c r="C138" s="49" t="s">
        <v>198</v>
      </c>
      <c r="D138" s="49"/>
      <c r="E138" s="81">
        <f>E139+E141</f>
        <v>11011991.890000001</v>
      </c>
      <c r="F138" s="81">
        <f>F139+F141</f>
        <v>0</v>
      </c>
      <c r="G138" s="131">
        <f t="shared" si="14"/>
        <v>11011991.890000001</v>
      </c>
    </row>
    <row r="139" spans="1:7" ht="25.5">
      <c r="A139" s="61" t="s">
        <v>113</v>
      </c>
      <c r="B139" s="49" t="s">
        <v>173</v>
      </c>
      <c r="C139" s="49" t="s">
        <v>198</v>
      </c>
      <c r="D139" s="49" t="s">
        <v>114</v>
      </c>
      <c r="E139" s="81">
        <f>E140</f>
        <v>661991.89</v>
      </c>
      <c r="F139" s="81">
        <f>F140</f>
        <v>0</v>
      </c>
      <c r="G139" s="131">
        <f t="shared" si="14"/>
        <v>661991.89</v>
      </c>
    </row>
    <row r="140" spans="1:7" ht="25.5">
      <c r="A140" s="53" t="s">
        <v>115</v>
      </c>
      <c r="B140" s="49" t="s">
        <v>173</v>
      </c>
      <c r="C140" s="49" t="s">
        <v>198</v>
      </c>
      <c r="D140" s="49" t="s">
        <v>116</v>
      </c>
      <c r="E140" s="67">
        <v>661991.89</v>
      </c>
      <c r="F140" s="81"/>
      <c r="G140" s="131">
        <f t="shared" si="14"/>
        <v>661991.89</v>
      </c>
    </row>
    <row r="141" spans="1:7">
      <c r="A141" s="53" t="s">
        <v>128</v>
      </c>
      <c r="B141" s="49" t="s">
        <v>173</v>
      </c>
      <c r="C141" s="49" t="s">
        <v>198</v>
      </c>
      <c r="D141" s="49" t="s">
        <v>129</v>
      </c>
      <c r="E141" s="81">
        <f>E142</f>
        <v>10350000</v>
      </c>
      <c r="F141" s="81">
        <f>F142</f>
        <v>0</v>
      </c>
      <c r="G141" s="131">
        <f t="shared" si="14"/>
        <v>10350000</v>
      </c>
    </row>
    <row r="142" spans="1:7" ht="38.25">
      <c r="A142" s="53" t="s">
        <v>130</v>
      </c>
      <c r="B142" s="49" t="s">
        <v>173</v>
      </c>
      <c r="C142" s="49" t="s">
        <v>198</v>
      </c>
      <c r="D142" s="49" t="s">
        <v>174</v>
      </c>
      <c r="E142" s="81">
        <v>10350000</v>
      </c>
      <c r="F142" s="81"/>
      <c r="G142" s="131">
        <f t="shared" si="14"/>
        <v>10350000</v>
      </c>
    </row>
    <row r="143" spans="1:7" ht="38.25">
      <c r="A143" s="51" t="s">
        <v>265</v>
      </c>
      <c r="B143" s="50" t="s">
        <v>173</v>
      </c>
      <c r="C143" s="50" t="s">
        <v>201</v>
      </c>
      <c r="D143" s="50"/>
      <c r="E143" s="124">
        <f>E144</f>
        <v>1681000</v>
      </c>
      <c r="F143" s="124">
        <f>F144</f>
        <v>0</v>
      </c>
      <c r="G143" s="130">
        <f t="shared" si="14"/>
        <v>1681000</v>
      </c>
    </row>
    <row r="144" spans="1:7" ht="38.25">
      <c r="A144" s="52" t="s">
        <v>266</v>
      </c>
      <c r="B144" s="49" t="s">
        <v>173</v>
      </c>
      <c r="C144" s="49" t="s">
        <v>202</v>
      </c>
      <c r="D144" s="49"/>
      <c r="E144" s="81">
        <f>E145+E147</f>
        <v>1681000</v>
      </c>
      <c r="F144" s="81">
        <f>F145+F147</f>
        <v>0</v>
      </c>
      <c r="G144" s="131">
        <f t="shared" si="14"/>
        <v>1681000</v>
      </c>
    </row>
    <row r="145" spans="1:7" ht="25.5">
      <c r="A145" s="61" t="s">
        <v>113</v>
      </c>
      <c r="B145" s="49" t="s">
        <v>173</v>
      </c>
      <c r="C145" s="49" t="s">
        <v>202</v>
      </c>
      <c r="D145" s="49" t="s">
        <v>114</v>
      </c>
      <c r="E145" s="81">
        <f>E146</f>
        <v>600000</v>
      </c>
      <c r="F145" s="81">
        <f>F146</f>
        <v>0</v>
      </c>
      <c r="G145" s="131">
        <f t="shared" ref="G145:G161" si="22">E145+F145</f>
        <v>600000</v>
      </c>
    </row>
    <row r="146" spans="1:7" ht="25.5">
      <c r="A146" s="53" t="s">
        <v>115</v>
      </c>
      <c r="B146" s="49" t="s">
        <v>173</v>
      </c>
      <c r="C146" s="49" t="s">
        <v>202</v>
      </c>
      <c r="D146" s="49" t="s">
        <v>116</v>
      </c>
      <c r="E146" s="81">
        <v>600000</v>
      </c>
      <c r="F146" s="81"/>
      <c r="G146" s="131">
        <f t="shared" si="22"/>
        <v>600000</v>
      </c>
    </row>
    <row r="147" spans="1:7">
      <c r="A147" s="52" t="s">
        <v>132</v>
      </c>
      <c r="B147" s="49" t="s">
        <v>173</v>
      </c>
      <c r="C147" s="49" t="s">
        <v>202</v>
      </c>
      <c r="D147" s="49" t="s">
        <v>133</v>
      </c>
      <c r="E147" s="81">
        <f>E148</f>
        <v>1081000</v>
      </c>
      <c r="F147" s="81">
        <f>F148</f>
        <v>0</v>
      </c>
      <c r="G147" s="131">
        <f t="shared" si="22"/>
        <v>1081000</v>
      </c>
    </row>
    <row r="148" spans="1:7">
      <c r="A148" s="52" t="s">
        <v>134</v>
      </c>
      <c r="B148" s="49" t="s">
        <v>173</v>
      </c>
      <c r="C148" s="49" t="s">
        <v>202</v>
      </c>
      <c r="D148" s="49" t="s">
        <v>135</v>
      </c>
      <c r="E148" s="81">
        <v>1081000</v>
      </c>
      <c r="F148" s="81"/>
      <c r="G148" s="131">
        <f t="shared" si="22"/>
        <v>1081000</v>
      </c>
    </row>
    <row r="149" spans="1:7" ht="15.75">
      <c r="A149" s="114" t="s">
        <v>176</v>
      </c>
      <c r="B149" s="105" t="s">
        <v>177</v>
      </c>
      <c r="C149" s="105"/>
      <c r="D149" s="105"/>
      <c r="E149" s="124">
        <f t="shared" ref="E149:F153" si="23">E150</f>
        <v>24240</v>
      </c>
      <c r="F149" s="124">
        <f t="shared" si="23"/>
        <v>0</v>
      </c>
      <c r="G149" s="130">
        <f t="shared" si="22"/>
        <v>24240</v>
      </c>
    </row>
    <row r="150" spans="1:7">
      <c r="A150" s="51" t="s">
        <v>178</v>
      </c>
      <c r="B150" s="50" t="s">
        <v>179</v>
      </c>
      <c r="C150" s="50"/>
      <c r="D150" s="50"/>
      <c r="E150" s="124">
        <f t="shared" si="23"/>
        <v>24240</v>
      </c>
      <c r="F150" s="124">
        <f t="shared" si="23"/>
        <v>0</v>
      </c>
      <c r="G150" s="130">
        <f t="shared" si="22"/>
        <v>24240</v>
      </c>
    </row>
    <row r="151" spans="1:7" ht="51">
      <c r="A151" s="51" t="s">
        <v>267</v>
      </c>
      <c r="B151" s="50" t="s">
        <v>179</v>
      </c>
      <c r="C151" s="50" t="s">
        <v>192</v>
      </c>
      <c r="D151" s="50"/>
      <c r="E151" s="124">
        <f t="shared" si="23"/>
        <v>24240</v>
      </c>
      <c r="F151" s="124">
        <f t="shared" si="23"/>
        <v>0</v>
      </c>
      <c r="G151" s="130">
        <f t="shared" si="22"/>
        <v>24240</v>
      </c>
    </row>
    <row r="152" spans="1:7" ht="25.5">
      <c r="A152" s="145" t="s">
        <v>131</v>
      </c>
      <c r="B152" s="49" t="s">
        <v>179</v>
      </c>
      <c r="C152" s="49" t="s">
        <v>209</v>
      </c>
      <c r="D152" s="49"/>
      <c r="E152" s="81">
        <f t="shared" si="23"/>
        <v>24240</v>
      </c>
      <c r="F152" s="81">
        <f t="shared" si="23"/>
        <v>0</v>
      </c>
      <c r="G152" s="131">
        <f t="shared" si="22"/>
        <v>24240</v>
      </c>
    </row>
    <row r="153" spans="1:7">
      <c r="A153" s="52" t="s">
        <v>132</v>
      </c>
      <c r="B153" s="49" t="s">
        <v>179</v>
      </c>
      <c r="C153" s="49" t="s">
        <v>209</v>
      </c>
      <c r="D153" s="49" t="s">
        <v>133</v>
      </c>
      <c r="E153" s="81">
        <f t="shared" si="23"/>
        <v>24240</v>
      </c>
      <c r="F153" s="81">
        <f t="shared" si="23"/>
        <v>0</v>
      </c>
      <c r="G153" s="131">
        <f t="shared" si="22"/>
        <v>24240</v>
      </c>
    </row>
    <row r="154" spans="1:7">
      <c r="A154" s="52" t="s">
        <v>134</v>
      </c>
      <c r="B154" s="49" t="s">
        <v>179</v>
      </c>
      <c r="C154" s="49" t="s">
        <v>209</v>
      </c>
      <c r="D154" s="49" t="s">
        <v>135</v>
      </c>
      <c r="E154" s="81">
        <v>24240</v>
      </c>
      <c r="F154" s="81"/>
      <c r="G154" s="131">
        <f t="shared" si="22"/>
        <v>24240</v>
      </c>
    </row>
    <row r="155" spans="1:7" ht="15.75">
      <c r="A155" s="114" t="s">
        <v>180</v>
      </c>
      <c r="B155" s="105" t="s">
        <v>181</v>
      </c>
      <c r="C155" s="105"/>
      <c r="D155" s="105"/>
      <c r="E155" s="124">
        <f t="shared" ref="E155:F159" si="24">E156</f>
        <v>80000</v>
      </c>
      <c r="F155" s="124">
        <f t="shared" si="24"/>
        <v>4050000</v>
      </c>
      <c r="G155" s="130">
        <f t="shared" si="22"/>
        <v>4130000</v>
      </c>
    </row>
    <row r="156" spans="1:7">
      <c r="A156" s="51" t="s">
        <v>182</v>
      </c>
      <c r="B156" s="50" t="s">
        <v>183</v>
      </c>
      <c r="C156" s="50"/>
      <c r="D156" s="50"/>
      <c r="E156" s="124">
        <f t="shared" si="24"/>
        <v>80000</v>
      </c>
      <c r="F156" s="124">
        <f t="shared" si="24"/>
        <v>4050000</v>
      </c>
      <c r="G156" s="130">
        <f t="shared" si="22"/>
        <v>4130000</v>
      </c>
    </row>
    <row r="157" spans="1:7" ht="38.25">
      <c r="A157" s="51" t="s">
        <v>268</v>
      </c>
      <c r="B157" s="50" t="s">
        <v>183</v>
      </c>
      <c r="C157" s="50" t="s">
        <v>199</v>
      </c>
      <c r="D157" s="50"/>
      <c r="E157" s="124">
        <f t="shared" si="24"/>
        <v>80000</v>
      </c>
      <c r="F157" s="124">
        <f t="shared" si="24"/>
        <v>4050000</v>
      </c>
      <c r="G157" s="130">
        <f t="shared" si="22"/>
        <v>4130000</v>
      </c>
    </row>
    <row r="158" spans="1:7" ht="38.25">
      <c r="A158" s="52" t="s">
        <v>269</v>
      </c>
      <c r="B158" s="49" t="s">
        <v>183</v>
      </c>
      <c r="C158" s="49" t="s">
        <v>200</v>
      </c>
      <c r="D158" s="49"/>
      <c r="E158" s="81">
        <f t="shared" si="24"/>
        <v>80000</v>
      </c>
      <c r="F158" s="81">
        <f t="shared" si="24"/>
        <v>4050000</v>
      </c>
      <c r="G158" s="131">
        <f t="shared" si="22"/>
        <v>4130000</v>
      </c>
    </row>
    <row r="159" spans="1:7" ht="25.5">
      <c r="A159" s="53" t="s">
        <v>113</v>
      </c>
      <c r="B159" s="49" t="s">
        <v>183</v>
      </c>
      <c r="C159" s="49" t="s">
        <v>200</v>
      </c>
      <c r="D159" s="49" t="s">
        <v>114</v>
      </c>
      <c r="E159" s="81">
        <f t="shared" si="24"/>
        <v>80000</v>
      </c>
      <c r="F159" s="81">
        <f t="shared" si="24"/>
        <v>4050000</v>
      </c>
      <c r="G159" s="131">
        <f t="shared" si="22"/>
        <v>4130000</v>
      </c>
    </row>
    <row r="160" spans="1:7" ht="25.5">
      <c r="A160" s="53" t="s">
        <v>115</v>
      </c>
      <c r="B160" s="49" t="s">
        <v>183</v>
      </c>
      <c r="C160" s="49" t="s">
        <v>200</v>
      </c>
      <c r="D160" s="49" t="s">
        <v>116</v>
      </c>
      <c r="E160" s="81">
        <v>80000</v>
      </c>
      <c r="F160" s="81">
        <v>4050000</v>
      </c>
      <c r="G160" s="131">
        <f t="shared" si="22"/>
        <v>4130000</v>
      </c>
    </row>
    <row r="161" spans="1:7" ht="15.75">
      <c r="A161" s="120" t="s">
        <v>139</v>
      </c>
      <c r="B161" s="121" t="s">
        <v>140</v>
      </c>
      <c r="C161" s="121" t="s">
        <v>140</v>
      </c>
      <c r="D161" s="121" t="s">
        <v>140</v>
      </c>
      <c r="E161" s="128">
        <f>E10</f>
        <v>81985335.150000006</v>
      </c>
      <c r="F161" s="128">
        <f>F10</f>
        <v>14897018.07</v>
      </c>
      <c r="G161" s="129">
        <f t="shared" si="22"/>
        <v>96882353.219999999</v>
      </c>
    </row>
    <row r="162" spans="1:7">
      <c r="A162" s="72"/>
      <c r="B162" s="72"/>
      <c r="C162" s="72"/>
      <c r="D162" s="72"/>
      <c r="E162" s="72"/>
    </row>
    <row r="163" spans="1:7">
      <c r="A163" s="72"/>
      <c r="B163" s="72"/>
      <c r="C163" s="72"/>
      <c r="D163" s="72"/>
      <c r="E163" s="78"/>
    </row>
    <row r="164" spans="1:7">
      <c r="A164" s="72"/>
      <c r="B164" s="72"/>
      <c r="C164" s="72"/>
      <c r="D164" s="72"/>
      <c r="E164" s="78"/>
    </row>
    <row r="165" spans="1:7">
      <c r="A165" s="72"/>
      <c r="B165" s="72"/>
      <c r="C165" s="72"/>
      <c r="D165" s="78"/>
      <c r="E165" s="122"/>
    </row>
    <row r="166" spans="1:7">
      <c r="A166" s="72"/>
      <c r="B166" s="72"/>
      <c r="C166" s="72"/>
      <c r="D166" s="72"/>
      <c r="E166" s="122"/>
    </row>
    <row r="167" spans="1:7">
      <c r="A167" s="72"/>
      <c r="B167" s="72"/>
      <c r="C167" s="72"/>
      <c r="D167" s="72"/>
      <c r="E167" s="122"/>
    </row>
    <row r="168" spans="1:7">
      <c r="A168" s="72"/>
      <c r="B168" s="72"/>
      <c r="C168" s="72"/>
      <c r="D168" s="72"/>
      <c r="E168" s="72"/>
    </row>
    <row r="169" spans="1:7">
      <c r="A169" s="72"/>
      <c r="B169" s="72"/>
      <c r="C169" s="72"/>
      <c r="D169" s="72"/>
      <c r="E169" s="72"/>
    </row>
    <row r="170" spans="1:7">
      <c r="A170" s="72"/>
      <c r="B170" s="72"/>
      <c r="C170" s="72"/>
      <c r="D170" s="72"/>
      <c r="E170" s="72"/>
    </row>
    <row r="171" spans="1:7">
      <c r="A171" s="72"/>
      <c r="B171" s="72"/>
      <c r="C171" s="72"/>
      <c r="D171" s="72"/>
      <c r="E171" s="72"/>
    </row>
    <row r="172" spans="1:7">
      <c r="A172" s="72"/>
      <c r="B172" s="72"/>
      <c r="C172" s="72"/>
      <c r="D172" s="72"/>
      <c r="E172" s="72"/>
    </row>
    <row r="173" spans="1:7">
      <c r="A173" s="72"/>
      <c r="B173" s="72"/>
      <c r="C173" s="72"/>
      <c r="D173" s="72"/>
      <c r="E173" s="72"/>
    </row>
    <row r="174" spans="1:7">
      <c r="A174" s="72"/>
      <c r="B174" s="72"/>
      <c r="C174" s="72"/>
      <c r="D174" s="72"/>
      <c r="E174" s="72"/>
    </row>
    <row r="175" spans="1:7">
      <c r="A175" s="72"/>
      <c r="B175" s="72"/>
      <c r="C175" s="72"/>
      <c r="D175" s="72"/>
      <c r="E175" s="72"/>
    </row>
    <row r="176" spans="1:7">
      <c r="A176" s="72"/>
      <c r="B176" s="72"/>
      <c r="C176" s="72"/>
      <c r="D176" s="72"/>
      <c r="E176" s="72"/>
    </row>
    <row r="177" spans="1:5">
      <c r="A177" s="72"/>
      <c r="B177" s="72"/>
      <c r="C177" s="72"/>
      <c r="D177" s="72"/>
      <c r="E177" s="72"/>
    </row>
    <row r="178" spans="1:5">
      <c r="A178" s="72"/>
      <c r="B178" s="72"/>
      <c r="C178" s="72"/>
      <c r="D178" s="72"/>
      <c r="E178" s="72"/>
    </row>
    <row r="179" spans="1:5">
      <c r="A179" s="72"/>
      <c r="B179" s="72"/>
      <c r="C179" s="72"/>
      <c r="D179" s="72"/>
      <c r="E179" s="72"/>
    </row>
    <row r="180" spans="1:5">
      <c r="A180" s="72"/>
      <c r="B180" s="72"/>
      <c r="C180" s="72"/>
      <c r="D180" s="72"/>
      <c r="E180" s="72"/>
    </row>
    <row r="181" spans="1:5">
      <c r="A181" s="72"/>
      <c r="B181" s="72"/>
      <c r="C181" s="72"/>
      <c r="D181" s="72"/>
      <c r="E181" s="72"/>
    </row>
    <row r="182" spans="1:5">
      <c r="A182" s="72"/>
      <c r="B182" s="72"/>
      <c r="C182" s="72"/>
      <c r="D182" s="72"/>
      <c r="E182" s="72"/>
    </row>
    <row r="183" spans="1:5">
      <c r="A183" s="72"/>
      <c r="B183" s="72"/>
      <c r="C183" s="72"/>
      <c r="D183" s="72"/>
      <c r="E183" s="72"/>
    </row>
    <row r="184" spans="1:5">
      <c r="A184" s="72"/>
      <c r="B184" s="72"/>
      <c r="C184" s="72"/>
      <c r="D184" s="72"/>
      <c r="E184" s="72"/>
    </row>
    <row r="185" spans="1:5">
      <c r="A185" s="33"/>
      <c r="B185" s="33"/>
      <c r="C185" s="33"/>
      <c r="D185" s="33"/>
      <c r="E185" s="33"/>
    </row>
    <row r="186" spans="1:5">
      <c r="A186" s="33"/>
      <c r="B186" s="33"/>
      <c r="C186" s="33"/>
      <c r="D186" s="33"/>
      <c r="E186" s="33"/>
    </row>
    <row r="187" spans="1:5">
      <c r="A187" s="33"/>
      <c r="B187" s="33"/>
      <c r="C187" s="33"/>
      <c r="D187" s="33"/>
      <c r="E187" s="33"/>
    </row>
    <row r="188" spans="1:5">
      <c r="A188" s="33"/>
      <c r="B188" s="33"/>
      <c r="C188" s="33"/>
      <c r="D188" s="33"/>
      <c r="E188" s="33"/>
    </row>
    <row r="189" spans="1:5">
      <c r="A189" s="33"/>
      <c r="B189" s="33"/>
      <c r="C189" s="33"/>
      <c r="D189" s="33"/>
      <c r="E189" s="33"/>
    </row>
    <row r="190" spans="1:5">
      <c r="A190" s="33"/>
      <c r="B190" s="33"/>
      <c r="C190" s="33"/>
      <c r="D190" s="33"/>
      <c r="E190" s="33"/>
    </row>
    <row r="191" spans="1:5">
      <c r="A191" s="33"/>
      <c r="B191" s="33"/>
      <c r="C191" s="33"/>
      <c r="D191" s="33"/>
      <c r="E191" s="33"/>
    </row>
    <row r="192" spans="1:5">
      <c r="A192" s="33"/>
      <c r="B192" s="33"/>
      <c r="C192" s="33"/>
      <c r="D192" s="33"/>
      <c r="E192" s="33"/>
    </row>
    <row r="193" spans="1:5">
      <c r="A193" s="33"/>
      <c r="B193" s="33"/>
      <c r="C193" s="33"/>
      <c r="D193" s="33"/>
      <c r="E193" s="33"/>
    </row>
    <row r="194" spans="1:5">
      <c r="A194" s="33"/>
      <c r="B194" s="33"/>
      <c r="C194" s="33"/>
      <c r="D194" s="33"/>
      <c r="E194" s="33"/>
    </row>
    <row r="195" spans="1:5">
      <c r="A195" s="33"/>
      <c r="B195" s="33"/>
      <c r="C195" s="33"/>
      <c r="D195" s="33"/>
      <c r="E195" s="33"/>
    </row>
    <row r="196" spans="1:5">
      <c r="A196" s="33"/>
      <c r="B196" s="33"/>
      <c r="C196" s="33"/>
      <c r="D196" s="33"/>
      <c r="E196" s="33"/>
    </row>
    <row r="197" spans="1:5">
      <c r="A197" s="33"/>
      <c r="B197" s="33"/>
      <c r="C197" s="33"/>
      <c r="D197" s="33"/>
      <c r="E197" s="33"/>
    </row>
    <row r="198" spans="1:5">
      <c r="A198" s="33"/>
      <c r="B198" s="33"/>
      <c r="C198" s="33"/>
      <c r="D198" s="33"/>
      <c r="E198" s="33"/>
    </row>
    <row r="199" spans="1:5">
      <c r="A199" s="33"/>
      <c r="B199" s="33"/>
      <c r="C199" s="33"/>
      <c r="D199" s="33"/>
      <c r="E199" s="33"/>
    </row>
    <row r="200" spans="1:5">
      <c r="A200" s="33"/>
      <c r="B200" s="33"/>
      <c r="C200" s="33"/>
      <c r="D200" s="33"/>
      <c r="E200" s="33"/>
    </row>
    <row r="201" spans="1:5">
      <c r="A201" s="33"/>
      <c r="B201" s="33"/>
      <c r="C201" s="33"/>
      <c r="D201" s="33"/>
      <c r="E201" s="33"/>
    </row>
    <row r="202" spans="1:5">
      <c r="A202" s="33"/>
      <c r="B202" s="33"/>
      <c r="C202" s="33"/>
      <c r="D202" s="33"/>
      <c r="E202" s="33"/>
    </row>
    <row r="203" spans="1:5">
      <c r="A203" s="33"/>
      <c r="B203" s="33"/>
      <c r="C203" s="33"/>
      <c r="D203" s="33"/>
      <c r="E203" s="33"/>
    </row>
    <row r="204" spans="1:5">
      <c r="A204" s="33"/>
      <c r="B204" s="33"/>
      <c r="C204" s="33"/>
      <c r="D204" s="33"/>
      <c r="E204" s="33"/>
    </row>
    <row r="205" spans="1:5">
      <c r="A205" s="33"/>
      <c r="B205" s="33"/>
      <c r="C205" s="33"/>
      <c r="D205" s="33"/>
      <c r="E205" s="33"/>
    </row>
    <row r="206" spans="1:5">
      <c r="A206" s="33"/>
      <c r="B206" s="33"/>
      <c r="C206" s="33"/>
      <c r="D206" s="33"/>
      <c r="E206" s="33"/>
    </row>
    <row r="207" spans="1:5">
      <c r="A207" s="33"/>
      <c r="B207" s="33"/>
      <c r="C207" s="33"/>
      <c r="D207" s="33"/>
      <c r="E207" s="33"/>
    </row>
    <row r="208" spans="1:5">
      <c r="A208" s="33"/>
      <c r="B208" s="33"/>
      <c r="C208" s="33"/>
      <c r="D208" s="33"/>
      <c r="E208" s="33"/>
    </row>
    <row r="209" spans="1:5">
      <c r="A209" s="33"/>
      <c r="B209" s="33"/>
      <c r="C209" s="33"/>
      <c r="D209" s="33"/>
      <c r="E209" s="33"/>
    </row>
    <row r="210" spans="1:5">
      <c r="A210" s="33"/>
      <c r="B210" s="33"/>
      <c r="C210" s="33"/>
      <c r="D210" s="33"/>
      <c r="E210" s="33"/>
    </row>
    <row r="211" spans="1:5">
      <c r="A211" s="33"/>
      <c r="B211" s="33"/>
      <c r="C211" s="33"/>
      <c r="D211" s="33"/>
      <c r="E211" s="33"/>
    </row>
    <row r="212" spans="1:5">
      <c r="A212" s="33"/>
      <c r="B212" s="33"/>
      <c r="C212" s="33"/>
      <c r="D212" s="33"/>
      <c r="E212" s="33"/>
    </row>
    <row r="213" spans="1:5">
      <c r="A213" s="33"/>
      <c r="B213" s="33"/>
      <c r="C213" s="33"/>
      <c r="D213" s="33"/>
      <c r="E213" s="33"/>
    </row>
    <row r="214" spans="1:5">
      <c r="A214" s="33"/>
      <c r="B214" s="33"/>
      <c r="C214" s="33"/>
      <c r="D214" s="33"/>
      <c r="E214" s="33"/>
    </row>
    <row r="215" spans="1:5">
      <c r="A215" s="33"/>
      <c r="B215" s="33"/>
      <c r="C215" s="33"/>
      <c r="D215" s="33"/>
      <c r="E215" s="33"/>
    </row>
    <row r="216" spans="1:5">
      <c r="A216" s="33"/>
      <c r="B216" s="33"/>
      <c r="C216" s="33"/>
      <c r="D216" s="33"/>
      <c r="E216" s="33"/>
    </row>
    <row r="217" spans="1:5">
      <c r="A217" s="33"/>
      <c r="B217" s="33"/>
      <c r="C217" s="33"/>
      <c r="D217" s="33"/>
      <c r="E217" s="33"/>
    </row>
    <row r="218" spans="1:5">
      <c r="A218" s="33"/>
      <c r="B218" s="33"/>
      <c r="C218" s="33"/>
      <c r="D218" s="33"/>
      <c r="E218" s="33"/>
    </row>
    <row r="219" spans="1:5">
      <c r="A219" s="33"/>
      <c r="B219" s="33"/>
      <c r="C219" s="33"/>
      <c r="D219" s="33"/>
      <c r="E219" s="33"/>
    </row>
    <row r="220" spans="1:5">
      <c r="A220" s="33"/>
      <c r="B220" s="33"/>
      <c r="C220" s="33"/>
      <c r="D220" s="33"/>
      <c r="E220" s="33"/>
    </row>
    <row r="221" spans="1:5">
      <c r="A221" s="33"/>
      <c r="B221" s="33"/>
      <c r="C221" s="33"/>
      <c r="D221" s="33"/>
      <c r="E221" s="33"/>
    </row>
    <row r="222" spans="1:5">
      <c r="A222" s="33"/>
      <c r="B222" s="33"/>
      <c r="C222" s="33"/>
      <c r="D222" s="33"/>
      <c r="E222" s="33"/>
    </row>
    <row r="223" spans="1:5">
      <c r="A223" s="33"/>
      <c r="B223" s="33"/>
      <c r="C223" s="33"/>
      <c r="D223" s="33"/>
      <c r="E223" s="33"/>
    </row>
    <row r="224" spans="1:5">
      <c r="A224" s="33"/>
      <c r="B224" s="33"/>
      <c r="C224" s="33"/>
      <c r="D224" s="33"/>
      <c r="E224" s="33"/>
    </row>
    <row r="225" spans="1:5">
      <c r="A225" s="33"/>
      <c r="B225" s="33"/>
      <c r="C225" s="33"/>
      <c r="D225" s="33"/>
      <c r="E225" s="33"/>
    </row>
    <row r="226" spans="1:5">
      <c r="A226" s="33"/>
      <c r="B226" s="33"/>
      <c r="C226" s="33"/>
      <c r="D226" s="33"/>
      <c r="E226" s="33"/>
    </row>
    <row r="227" spans="1:5">
      <c r="A227" s="33"/>
      <c r="B227" s="33"/>
      <c r="C227" s="33"/>
      <c r="D227" s="33"/>
      <c r="E227" s="33"/>
    </row>
    <row r="228" spans="1:5">
      <c r="A228" s="33"/>
      <c r="B228" s="33"/>
      <c r="C228" s="33"/>
      <c r="D228" s="33"/>
      <c r="E228" s="33"/>
    </row>
    <row r="229" spans="1:5">
      <c r="A229" s="33"/>
      <c r="B229" s="33"/>
      <c r="C229" s="33"/>
      <c r="D229" s="33"/>
      <c r="E229" s="33"/>
    </row>
    <row r="230" spans="1:5">
      <c r="A230" s="33"/>
      <c r="B230" s="33"/>
      <c r="C230" s="33"/>
      <c r="D230" s="33"/>
      <c r="E230" s="33"/>
    </row>
    <row r="231" spans="1:5">
      <c r="A231" s="33"/>
      <c r="B231" s="33"/>
      <c r="C231" s="33"/>
      <c r="D231" s="33"/>
      <c r="E231" s="33"/>
    </row>
    <row r="232" spans="1:5">
      <c r="A232" s="33"/>
      <c r="B232" s="33"/>
      <c r="C232" s="33"/>
      <c r="D232" s="33"/>
      <c r="E232" s="33"/>
    </row>
    <row r="233" spans="1:5">
      <c r="A233" s="33"/>
      <c r="B233" s="33"/>
      <c r="C233" s="33"/>
      <c r="D233" s="33"/>
      <c r="E233" s="33"/>
    </row>
    <row r="234" spans="1:5">
      <c r="A234" s="33"/>
      <c r="B234" s="33"/>
      <c r="C234" s="33"/>
      <c r="D234" s="33"/>
      <c r="E234" s="33"/>
    </row>
    <row r="235" spans="1:5">
      <c r="A235" s="33"/>
      <c r="B235" s="33"/>
      <c r="C235" s="33"/>
      <c r="D235" s="33"/>
      <c r="E235" s="33"/>
    </row>
    <row r="236" spans="1:5">
      <c r="A236" s="33"/>
      <c r="B236" s="33"/>
      <c r="C236" s="33"/>
      <c r="D236" s="33"/>
      <c r="E236" s="33"/>
    </row>
    <row r="237" spans="1:5">
      <c r="A237" s="33"/>
      <c r="B237" s="33"/>
      <c r="C237" s="33"/>
      <c r="D237" s="33"/>
      <c r="E237" s="33"/>
    </row>
    <row r="238" spans="1:5">
      <c r="A238" s="33"/>
      <c r="B238" s="33"/>
      <c r="C238" s="33"/>
      <c r="D238" s="33"/>
      <c r="E238" s="33"/>
    </row>
    <row r="239" spans="1:5">
      <c r="A239" s="33"/>
      <c r="B239" s="33"/>
      <c r="C239" s="33"/>
      <c r="D239" s="33"/>
      <c r="E239" s="33"/>
    </row>
    <row r="240" spans="1:5">
      <c r="A240" s="33"/>
      <c r="B240" s="33"/>
      <c r="C240" s="33"/>
      <c r="D240" s="33"/>
      <c r="E240" s="33"/>
    </row>
    <row r="241" spans="1:5">
      <c r="A241" s="33"/>
      <c r="B241" s="33"/>
      <c r="C241" s="33"/>
      <c r="D241" s="33"/>
      <c r="E241" s="33"/>
    </row>
    <row r="242" spans="1:5">
      <c r="A242" s="33"/>
      <c r="B242" s="33"/>
      <c r="C242" s="33"/>
      <c r="D242" s="33"/>
      <c r="E242" s="33"/>
    </row>
    <row r="243" spans="1:5">
      <c r="A243" s="33"/>
      <c r="B243" s="33"/>
      <c r="C243" s="33"/>
      <c r="D243" s="33"/>
      <c r="E243" s="33"/>
    </row>
    <row r="244" spans="1:5">
      <c r="A244" s="33"/>
      <c r="B244" s="33"/>
      <c r="C244" s="33"/>
      <c r="D244" s="33"/>
      <c r="E244" s="33"/>
    </row>
    <row r="245" spans="1:5">
      <c r="A245" s="33"/>
      <c r="B245" s="33"/>
      <c r="C245" s="33"/>
      <c r="D245" s="33"/>
      <c r="E245" s="33"/>
    </row>
    <row r="246" spans="1:5">
      <c r="A246" s="33"/>
      <c r="B246" s="33"/>
      <c r="C246" s="33"/>
      <c r="D246" s="33"/>
      <c r="E246" s="33"/>
    </row>
    <row r="247" spans="1:5">
      <c r="A247" s="33"/>
      <c r="B247" s="33"/>
      <c r="C247" s="33"/>
      <c r="D247" s="33"/>
      <c r="E247" s="33"/>
    </row>
    <row r="248" spans="1:5">
      <c r="A248" s="33"/>
      <c r="B248" s="33"/>
      <c r="C248" s="33"/>
      <c r="D248" s="33"/>
      <c r="E248" s="33"/>
    </row>
    <row r="249" spans="1:5">
      <c r="A249" s="33"/>
      <c r="B249" s="33"/>
      <c r="C249" s="33"/>
      <c r="D249" s="33"/>
      <c r="E249" s="33"/>
    </row>
    <row r="250" spans="1:5">
      <c r="A250" s="33"/>
      <c r="B250" s="33"/>
      <c r="C250" s="33"/>
      <c r="D250" s="33"/>
      <c r="E250" s="33"/>
    </row>
    <row r="251" spans="1:5">
      <c r="A251" s="33"/>
      <c r="B251" s="33"/>
      <c r="C251" s="33"/>
      <c r="D251" s="33"/>
      <c r="E251" s="33"/>
    </row>
    <row r="252" spans="1:5">
      <c r="A252" s="33"/>
      <c r="B252" s="33"/>
      <c r="C252" s="33"/>
      <c r="D252" s="33"/>
      <c r="E252" s="33"/>
    </row>
    <row r="253" spans="1:5">
      <c r="A253" s="33"/>
      <c r="B253" s="33"/>
      <c r="C253" s="33"/>
      <c r="D253" s="33"/>
      <c r="E253" s="33"/>
    </row>
    <row r="254" spans="1:5">
      <c r="A254" s="33"/>
      <c r="B254" s="33"/>
      <c r="C254" s="33"/>
      <c r="D254" s="33"/>
      <c r="E254" s="33"/>
    </row>
    <row r="255" spans="1:5">
      <c r="A255" s="33"/>
      <c r="B255" s="33"/>
      <c r="C255" s="33"/>
      <c r="D255" s="33"/>
      <c r="E255" s="33"/>
    </row>
    <row r="256" spans="1:5">
      <c r="A256" s="33"/>
      <c r="B256" s="33"/>
      <c r="C256" s="33"/>
      <c r="D256" s="33"/>
      <c r="E256" s="33"/>
    </row>
    <row r="257" spans="1:5">
      <c r="A257" s="33"/>
      <c r="B257" s="33"/>
      <c r="C257" s="33"/>
      <c r="D257" s="33"/>
      <c r="E257" s="33"/>
    </row>
  </sheetData>
  <mergeCells count="6">
    <mergeCell ref="E7:G7"/>
    <mergeCell ref="A1:G1"/>
    <mergeCell ref="A2:G2"/>
    <mergeCell ref="A3:G3"/>
    <mergeCell ref="A4:G4"/>
    <mergeCell ref="A6:G6"/>
  </mergeCells>
  <pageMargins left="0.51181102362204722" right="0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35"/>
  <sheetViews>
    <sheetView view="pageBreakPreview" topLeftCell="A97" zoomScaleSheetLayoutView="100" workbookViewId="0">
      <selection activeCell="A97" sqref="A97"/>
    </sheetView>
  </sheetViews>
  <sheetFormatPr defaultRowHeight="15"/>
  <cols>
    <col min="1" max="1" width="56" customWidth="1"/>
    <col min="2" max="2" width="14.42578125" customWidth="1"/>
    <col min="3" max="3" width="11.42578125" bestFit="1" customWidth="1"/>
    <col min="4" max="4" width="16.140625" customWidth="1"/>
    <col min="5" max="6" width="16.5703125" bestFit="1" customWidth="1"/>
    <col min="257" max="257" width="51.5703125" customWidth="1"/>
    <col min="258" max="258" width="14.42578125" customWidth="1"/>
    <col min="259" max="259" width="11.42578125" bestFit="1" customWidth="1"/>
    <col min="260" max="260" width="16.140625" customWidth="1"/>
    <col min="513" max="513" width="51.5703125" customWidth="1"/>
    <col min="514" max="514" width="14.42578125" customWidth="1"/>
    <col min="515" max="515" width="11.42578125" bestFit="1" customWidth="1"/>
    <col min="516" max="516" width="16.140625" customWidth="1"/>
    <col min="769" max="769" width="51.5703125" customWidth="1"/>
    <col min="770" max="770" width="14.42578125" customWidth="1"/>
    <col min="771" max="771" width="11.42578125" bestFit="1" customWidth="1"/>
    <col min="772" max="772" width="16.140625" customWidth="1"/>
    <col min="1025" max="1025" width="51.5703125" customWidth="1"/>
    <col min="1026" max="1026" width="14.42578125" customWidth="1"/>
    <col min="1027" max="1027" width="11.42578125" bestFit="1" customWidth="1"/>
    <col min="1028" max="1028" width="16.140625" customWidth="1"/>
    <col min="1281" max="1281" width="51.5703125" customWidth="1"/>
    <col min="1282" max="1282" width="14.42578125" customWidth="1"/>
    <col min="1283" max="1283" width="11.42578125" bestFit="1" customWidth="1"/>
    <col min="1284" max="1284" width="16.140625" customWidth="1"/>
    <col min="1537" max="1537" width="51.5703125" customWidth="1"/>
    <col min="1538" max="1538" width="14.42578125" customWidth="1"/>
    <col min="1539" max="1539" width="11.42578125" bestFit="1" customWidth="1"/>
    <col min="1540" max="1540" width="16.140625" customWidth="1"/>
    <col min="1793" max="1793" width="51.5703125" customWidth="1"/>
    <col min="1794" max="1794" width="14.42578125" customWidth="1"/>
    <col min="1795" max="1795" width="11.42578125" bestFit="1" customWidth="1"/>
    <col min="1796" max="1796" width="16.140625" customWidth="1"/>
    <col min="2049" max="2049" width="51.5703125" customWidth="1"/>
    <col min="2050" max="2050" width="14.42578125" customWidth="1"/>
    <col min="2051" max="2051" width="11.42578125" bestFit="1" customWidth="1"/>
    <col min="2052" max="2052" width="16.140625" customWidth="1"/>
    <col min="2305" max="2305" width="51.5703125" customWidth="1"/>
    <col min="2306" max="2306" width="14.42578125" customWidth="1"/>
    <col min="2307" max="2307" width="11.42578125" bestFit="1" customWidth="1"/>
    <col min="2308" max="2308" width="16.140625" customWidth="1"/>
    <col min="2561" max="2561" width="51.5703125" customWidth="1"/>
    <col min="2562" max="2562" width="14.42578125" customWidth="1"/>
    <col min="2563" max="2563" width="11.42578125" bestFit="1" customWidth="1"/>
    <col min="2564" max="2564" width="16.140625" customWidth="1"/>
    <col min="2817" max="2817" width="51.5703125" customWidth="1"/>
    <col min="2818" max="2818" width="14.42578125" customWidth="1"/>
    <col min="2819" max="2819" width="11.42578125" bestFit="1" customWidth="1"/>
    <col min="2820" max="2820" width="16.140625" customWidth="1"/>
    <col min="3073" max="3073" width="51.5703125" customWidth="1"/>
    <col min="3074" max="3074" width="14.42578125" customWidth="1"/>
    <col min="3075" max="3075" width="11.42578125" bestFit="1" customWidth="1"/>
    <col min="3076" max="3076" width="16.140625" customWidth="1"/>
    <col min="3329" max="3329" width="51.5703125" customWidth="1"/>
    <col min="3330" max="3330" width="14.42578125" customWidth="1"/>
    <col min="3331" max="3331" width="11.42578125" bestFit="1" customWidth="1"/>
    <col min="3332" max="3332" width="16.140625" customWidth="1"/>
    <col min="3585" max="3585" width="51.5703125" customWidth="1"/>
    <col min="3586" max="3586" width="14.42578125" customWidth="1"/>
    <col min="3587" max="3587" width="11.42578125" bestFit="1" customWidth="1"/>
    <col min="3588" max="3588" width="16.140625" customWidth="1"/>
    <col min="3841" max="3841" width="51.5703125" customWidth="1"/>
    <col min="3842" max="3842" width="14.42578125" customWidth="1"/>
    <col min="3843" max="3843" width="11.42578125" bestFit="1" customWidth="1"/>
    <col min="3844" max="3844" width="16.140625" customWidth="1"/>
    <col min="4097" max="4097" width="51.5703125" customWidth="1"/>
    <col min="4098" max="4098" width="14.42578125" customWidth="1"/>
    <col min="4099" max="4099" width="11.42578125" bestFit="1" customWidth="1"/>
    <col min="4100" max="4100" width="16.140625" customWidth="1"/>
    <col min="4353" max="4353" width="51.5703125" customWidth="1"/>
    <col min="4354" max="4354" width="14.42578125" customWidth="1"/>
    <col min="4355" max="4355" width="11.42578125" bestFit="1" customWidth="1"/>
    <col min="4356" max="4356" width="16.140625" customWidth="1"/>
    <col min="4609" max="4609" width="51.5703125" customWidth="1"/>
    <col min="4610" max="4610" width="14.42578125" customWidth="1"/>
    <col min="4611" max="4611" width="11.42578125" bestFit="1" customWidth="1"/>
    <col min="4612" max="4612" width="16.140625" customWidth="1"/>
    <col min="4865" max="4865" width="51.5703125" customWidth="1"/>
    <col min="4866" max="4866" width="14.42578125" customWidth="1"/>
    <col min="4867" max="4867" width="11.42578125" bestFit="1" customWidth="1"/>
    <col min="4868" max="4868" width="16.140625" customWidth="1"/>
    <col min="5121" max="5121" width="51.5703125" customWidth="1"/>
    <col min="5122" max="5122" width="14.42578125" customWidth="1"/>
    <col min="5123" max="5123" width="11.42578125" bestFit="1" customWidth="1"/>
    <col min="5124" max="5124" width="16.140625" customWidth="1"/>
    <col min="5377" max="5377" width="51.5703125" customWidth="1"/>
    <col min="5378" max="5378" width="14.42578125" customWidth="1"/>
    <col min="5379" max="5379" width="11.42578125" bestFit="1" customWidth="1"/>
    <col min="5380" max="5380" width="16.140625" customWidth="1"/>
    <col min="5633" max="5633" width="51.5703125" customWidth="1"/>
    <col min="5634" max="5634" width="14.42578125" customWidth="1"/>
    <col min="5635" max="5635" width="11.42578125" bestFit="1" customWidth="1"/>
    <col min="5636" max="5636" width="16.140625" customWidth="1"/>
    <col min="5889" max="5889" width="51.5703125" customWidth="1"/>
    <col min="5890" max="5890" width="14.42578125" customWidth="1"/>
    <col min="5891" max="5891" width="11.42578125" bestFit="1" customWidth="1"/>
    <col min="5892" max="5892" width="16.140625" customWidth="1"/>
    <col min="6145" max="6145" width="51.5703125" customWidth="1"/>
    <col min="6146" max="6146" width="14.42578125" customWidth="1"/>
    <col min="6147" max="6147" width="11.42578125" bestFit="1" customWidth="1"/>
    <col min="6148" max="6148" width="16.140625" customWidth="1"/>
    <col min="6401" max="6401" width="51.5703125" customWidth="1"/>
    <col min="6402" max="6402" width="14.42578125" customWidth="1"/>
    <col min="6403" max="6403" width="11.42578125" bestFit="1" customWidth="1"/>
    <col min="6404" max="6404" width="16.140625" customWidth="1"/>
    <col min="6657" max="6657" width="51.5703125" customWidth="1"/>
    <col min="6658" max="6658" width="14.42578125" customWidth="1"/>
    <col min="6659" max="6659" width="11.42578125" bestFit="1" customWidth="1"/>
    <col min="6660" max="6660" width="16.140625" customWidth="1"/>
    <col min="6913" max="6913" width="51.5703125" customWidth="1"/>
    <col min="6914" max="6914" width="14.42578125" customWidth="1"/>
    <col min="6915" max="6915" width="11.42578125" bestFit="1" customWidth="1"/>
    <col min="6916" max="6916" width="16.140625" customWidth="1"/>
    <col min="7169" max="7169" width="51.5703125" customWidth="1"/>
    <col min="7170" max="7170" width="14.42578125" customWidth="1"/>
    <col min="7171" max="7171" width="11.42578125" bestFit="1" customWidth="1"/>
    <col min="7172" max="7172" width="16.140625" customWidth="1"/>
    <col min="7425" max="7425" width="51.5703125" customWidth="1"/>
    <col min="7426" max="7426" width="14.42578125" customWidth="1"/>
    <col min="7427" max="7427" width="11.42578125" bestFit="1" customWidth="1"/>
    <col min="7428" max="7428" width="16.140625" customWidth="1"/>
    <col min="7681" max="7681" width="51.5703125" customWidth="1"/>
    <col min="7682" max="7682" width="14.42578125" customWidth="1"/>
    <col min="7683" max="7683" width="11.42578125" bestFit="1" customWidth="1"/>
    <col min="7684" max="7684" width="16.140625" customWidth="1"/>
    <col min="7937" max="7937" width="51.5703125" customWidth="1"/>
    <col min="7938" max="7938" width="14.42578125" customWidth="1"/>
    <col min="7939" max="7939" width="11.42578125" bestFit="1" customWidth="1"/>
    <col min="7940" max="7940" width="16.140625" customWidth="1"/>
    <col min="8193" max="8193" width="51.5703125" customWidth="1"/>
    <col min="8194" max="8194" width="14.42578125" customWidth="1"/>
    <col min="8195" max="8195" width="11.42578125" bestFit="1" customWidth="1"/>
    <col min="8196" max="8196" width="16.140625" customWidth="1"/>
    <col min="8449" max="8449" width="51.5703125" customWidth="1"/>
    <col min="8450" max="8450" width="14.42578125" customWidth="1"/>
    <col min="8451" max="8451" width="11.42578125" bestFit="1" customWidth="1"/>
    <col min="8452" max="8452" width="16.140625" customWidth="1"/>
    <col min="8705" max="8705" width="51.5703125" customWidth="1"/>
    <col min="8706" max="8706" width="14.42578125" customWidth="1"/>
    <col min="8707" max="8707" width="11.42578125" bestFit="1" customWidth="1"/>
    <col min="8708" max="8708" width="16.140625" customWidth="1"/>
    <col min="8961" max="8961" width="51.5703125" customWidth="1"/>
    <col min="8962" max="8962" width="14.42578125" customWidth="1"/>
    <col min="8963" max="8963" width="11.42578125" bestFit="1" customWidth="1"/>
    <col min="8964" max="8964" width="16.140625" customWidth="1"/>
    <col min="9217" max="9217" width="51.5703125" customWidth="1"/>
    <col min="9218" max="9218" width="14.42578125" customWidth="1"/>
    <col min="9219" max="9219" width="11.42578125" bestFit="1" customWidth="1"/>
    <col min="9220" max="9220" width="16.140625" customWidth="1"/>
    <col min="9473" max="9473" width="51.5703125" customWidth="1"/>
    <col min="9474" max="9474" width="14.42578125" customWidth="1"/>
    <col min="9475" max="9475" width="11.42578125" bestFit="1" customWidth="1"/>
    <col min="9476" max="9476" width="16.140625" customWidth="1"/>
    <col min="9729" max="9729" width="51.5703125" customWidth="1"/>
    <col min="9730" max="9730" width="14.42578125" customWidth="1"/>
    <col min="9731" max="9731" width="11.42578125" bestFit="1" customWidth="1"/>
    <col min="9732" max="9732" width="16.140625" customWidth="1"/>
    <col min="9985" max="9985" width="51.5703125" customWidth="1"/>
    <col min="9986" max="9986" width="14.42578125" customWidth="1"/>
    <col min="9987" max="9987" width="11.42578125" bestFit="1" customWidth="1"/>
    <col min="9988" max="9988" width="16.140625" customWidth="1"/>
    <col min="10241" max="10241" width="51.5703125" customWidth="1"/>
    <col min="10242" max="10242" width="14.42578125" customWidth="1"/>
    <col min="10243" max="10243" width="11.42578125" bestFit="1" customWidth="1"/>
    <col min="10244" max="10244" width="16.140625" customWidth="1"/>
    <col min="10497" max="10497" width="51.5703125" customWidth="1"/>
    <col min="10498" max="10498" width="14.42578125" customWidth="1"/>
    <col min="10499" max="10499" width="11.42578125" bestFit="1" customWidth="1"/>
    <col min="10500" max="10500" width="16.140625" customWidth="1"/>
    <col min="10753" max="10753" width="51.5703125" customWidth="1"/>
    <col min="10754" max="10754" width="14.42578125" customWidth="1"/>
    <col min="10755" max="10755" width="11.42578125" bestFit="1" customWidth="1"/>
    <col min="10756" max="10756" width="16.140625" customWidth="1"/>
    <col min="11009" max="11009" width="51.5703125" customWidth="1"/>
    <col min="11010" max="11010" width="14.42578125" customWidth="1"/>
    <col min="11011" max="11011" width="11.42578125" bestFit="1" customWidth="1"/>
    <col min="11012" max="11012" width="16.140625" customWidth="1"/>
    <col min="11265" max="11265" width="51.5703125" customWidth="1"/>
    <col min="11266" max="11266" width="14.42578125" customWidth="1"/>
    <col min="11267" max="11267" width="11.42578125" bestFit="1" customWidth="1"/>
    <col min="11268" max="11268" width="16.140625" customWidth="1"/>
    <col min="11521" max="11521" width="51.5703125" customWidth="1"/>
    <col min="11522" max="11522" width="14.42578125" customWidth="1"/>
    <col min="11523" max="11523" width="11.42578125" bestFit="1" customWidth="1"/>
    <col min="11524" max="11524" width="16.140625" customWidth="1"/>
    <col min="11777" max="11777" width="51.5703125" customWidth="1"/>
    <col min="11778" max="11778" width="14.42578125" customWidth="1"/>
    <col min="11779" max="11779" width="11.42578125" bestFit="1" customWidth="1"/>
    <col min="11780" max="11780" width="16.140625" customWidth="1"/>
    <col min="12033" max="12033" width="51.5703125" customWidth="1"/>
    <col min="12034" max="12034" width="14.42578125" customWidth="1"/>
    <col min="12035" max="12035" width="11.42578125" bestFit="1" customWidth="1"/>
    <col min="12036" max="12036" width="16.140625" customWidth="1"/>
    <col min="12289" max="12289" width="51.5703125" customWidth="1"/>
    <col min="12290" max="12290" width="14.42578125" customWidth="1"/>
    <col min="12291" max="12291" width="11.42578125" bestFit="1" customWidth="1"/>
    <col min="12292" max="12292" width="16.140625" customWidth="1"/>
    <col min="12545" max="12545" width="51.5703125" customWidth="1"/>
    <col min="12546" max="12546" width="14.42578125" customWidth="1"/>
    <col min="12547" max="12547" width="11.42578125" bestFit="1" customWidth="1"/>
    <col min="12548" max="12548" width="16.140625" customWidth="1"/>
    <col min="12801" max="12801" width="51.5703125" customWidth="1"/>
    <col min="12802" max="12802" width="14.42578125" customWidth="1"/>
    <col min="12803" max="12803" width="11.42578125" bestFit="1" customWidth="1"/>
    <col min="12804" max="12804" width="16.140625" customWidth="1"/>
    <col min="13057" max="13057" width="51.5703125" customWidth="1"/>
    <col min="13058" max="13058" width="14.42578125" customWidth="1"/>
    <col min="13059" max="13059" width="11.42578125" bestFit="1" customWidth="1"/>
    <col min="13060" max="13060" width="16.140625" customWidth="1"/>
    <col min="13313" max="13313" width="51.5703125" customWidth="1"/>
    <col min="13314" max="13314" width="14.42578125" customWidth="1"/>
    <col min="13315" max="13315" width="11.42578125" bestFit="1" customWidth="1"/>
    <col min="13316" max="13316" width="16.140625" customWidth="1"/>
    <col min="13569" max="13569" width="51.5703125" customWidth="1"/>
    <col min="13570" max="13570" width="14.42578125" customWidth="1"/>
    <col min="13571" max="13571" width="11.42578125" bestFit="1" customWidth="1"/>
    <col min="13572" max="13572" width="16.140625" customWidth="1"/>
    <col min="13825" max="13825" width="51.5703125" customWidth="1"/>
    <col min="13826" max="13826" width="14.42578125" customWidth="1"/>
    <col min="13827" max="13827" width="11.42578125" bestFit="1" customWidth="1"/>
    <col min="13828" max="13828" width="16.140625" customWidth="1"/>
    <col min="14081" max="14081" width="51.5703125" customWidth="1"/>
    <col min="14082" max="14082" width="14.42578125" customWidth="1"/>
    <col min="14083" max="14083" width="11.42578125" bestFit="1" customWidth="1"/>
    <col min="14084" max="14084" width="16.140625" customWidth="1"/>
    <col min="14337" max="14337" width="51.5703125" customWidth="1"/>
    <col min="14338" max="14338" width="14.42578125" customWidth="1"/>
    <col min="14339" max="14339" width="11.42578125" bestFit="1" customWidth="1"/>
    <col min="14340" max="14340" width="16.140625" customWidth="1"/>
    <col min="14593" max="14593" width="51.5703125" customWidth="1"/>
    <col min="14594" max="14594" width="14.42578125" customWidth="1"/>
    <col min="14595" max="14595" width="11.42578125" bestFit="1" customWidth="1"/>
    <col min="14596" max="14596" width="16.140625" customWidth="1"/>
    <col min="14849" max="14849" width="51.5703125" customWidth="1"/>
    <col min="14850" max="14850" width="14.42578125" customWidth="1"/>
    <col min="14851" max="14851" width="11.42578125" bestFit="1" customWidth="1"/>
    <col min="14852" max="14852" width="16.140625" customWidth="1"/>
    <col min="15105" max="15105" width="51.5703125" customWidth="1"/>
    <col min="15106" max="15106" width="14.42578125" customWidth="1"/>
    <col min="15107" max="15107" width="11.42578125" bestFit="1" customWidth="1"/>
    <col min="15108" max="15108" width="16.140625" customWidth="1"/>
    <col min="15361" max="15361" width="51.5703125" customWidth="1"/>
    <col min="15362" max="15362" width="14.42578125" customWidth="1"/>
    <col min="15363" max="15363" width="11.42578125" bestFit="1" customWidth="1"/>
    <col min="15364" max="15364" width="16.140625" customWidth="1"/>
    <col min="15617" max="15617" width="51.5703125" customWidth="1"/>
    <col min="15618" max="15618" width="14.42578125" customWidth="1"/>
    <col min="15619" max="15619" width="11.42578125" bestFit="1" customWidth="1"/>
    <col min="15620" max="15620" width="16.140625" customWidth="1"/>
    <col min="15873" max="15873" width="51.5703125" customWidth="1"/>
    <col min="15874" max="15874" width="14.42578125" customWidth="1"/>
    <col min="15875" max="15875" width="11.42578125" bestFit="1" customWidth="1"/>
    <col min="15876" max="15876" width="16.140625" customWidth="1"/>
    <col min="16129" max="16129" width="51.5703125" customWidth="1"/>
    <col min="16130" max="16130" width="14.42578125" customWidth="1"/>
    <col min="16131" max="16131" width="11.42578125" bestFit="1" customWidth="1"/>
    <col min="16132" max="16132" width="16.140625" customWidth="1"/>
  </cols>
  <sheetData>
    <row r="1" spans="1:6">
      <c r="A1" s="162" t="s">
        <v>242</v>
      </c>
      <c r="B1" s="162"/>
      <c r="C1" s="162"/>
      <c r="D1" s="162"/>
      <c r="E1" s="162"/>
      <c r="F1" s="162"/>
    </row>
    <row r="2" spans="1:6">
      <c r="A2" s="162" t="s">
        <v>84</v>
      </c>
      <c r="B2" s="162"/>
      <c r="C2" s="162"/>
      <c r="D2" s="162"/>
      <c r="E2" s="162"/>
      <c r="F2" s="162"/>
    </row>
    <row r="3" spans="1:6">
      <c r="A3" s="162" t="s">
        <v>83</v>
      </c>
      <c r="B3" s="162"/>
      <c r="C3" s="162"/>
      <c r="D3" s="162"/>
      <c r="E3" s="162"/>
      <c r="F3" s="162"/>
    </row>
    <row r="4" spans="1:6">
      <c r="A4" s="162" t="s">
        <v>333</v>
      </c>
      <c r="B4" s="162"/>
      <c r="C4" s="162"/>
      <c r="D4" s="162"/>
      <c r="E4" s="162"/>
      <c r="F4" s="162"/>
    </row>
    <row r="6" spans="1:6" ht="57.75" customHeight="1">
      <c r="A6" s="169" t="s">
        <v>312</v>
      </c>
      <c r="B6" s="169"/>
      <c r="C6" s="169"/>
      <c r="D6" s="169"/>
      <c r="E6" s="169"/>
      <c r="F6" s="169"/>
    </row>
    <row r="7" spans="1:6">
      <c r="A7" s="72"/>
      <c r="B7" s="72"/>
      <c r="C7" s="72"/>
      <c r="D7" s="168" t="s">
        <v>82</v>
      </c>
      <c r="E7" s="168"/>
      <c r="F7" s="168"/>
    </row>
    <row r="8" spans="1:6" ht="51">
      <c r="A8" s="54" t="s">
        <v>106</v>
      </c>
      <c r="B8" s="54" t="s">
        <v>107</v>
      </c>
      <c r="C8" s="54" t="s">
        <v>108</v>
      </c>
      <c r="D8" s="35" t="s">
        <v>184</v>
      </c>
      <c r="E8" s="35" t="s">
        <v>227</v>
      </c>
      <c r="F8" s="35" t="s">
        <v>228</v>
      </c>
    </row>
    <row r="9" spans="1:6" s="32" customFormat="1" ht="12.75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</row>
    <row r="10" spans="1:6" ht="74.25" customHeight="1">
      <c r="A10" s="132" t="s">
        <v>244</v>
      </c>
      <c r="B10" s="133" t="s">
        <v>185</v>
      </c>
      <c r="C10" s="134"/>
      <c r="D10" s="135">
        <f>D11+D14+D19+D22+D25+D28</f>
        <v>13697360</v>
      </c>
      <c r="E10" s="135">
        <f t="shared" ref="E10:F10" si="0">E11+E14+E19+E22+E25+E28</f>
        <v>0</v>
      </c>
      <c r="F10" s="135">
        <f t="shared" si="0"/>
        <v>13697360</v>
      </c>
    </row>
    <row r="11" spans="1:6" ht="25.5">
      <c r="A11" s="53" t="s">
        <v>309</v>
      </c>
      <c r="B11" s="49" t="s">
        <v>310</v>
      </c>
      <c r="C11" s="49" t="s">
        <v>7</v>
      </c>
      <c r="D11" s="81">
        <f>D12</f>
        <v>234360</v>
      </c>
      <c r="E11" s="81">
        <f>E12</f>
        <v>0</v>
      </c>
      <c r="F11" s="131">
        <f t="shared" ref="F11:F12" si="1">D11+E11</f>
        <v>234360</v>
      </c>
    </row>
    <row r="12" spans="1:6" ht="51">
      <c r="A12" s="53" t="s">
        <v>110</v>
      </c>
      <c r="B12" s="49" t="s">
        <v>310</v>
      </c>
      <c r="C12" s="49" t="s">
        <v>111</v>
      </c>
      <c r="D12" s="81">
        <f>D13</f>
        <v>234360</v>
      </c>
      <c r="E12" s="81">
        <f>E13</f>
        <v>0</v>
      </c>
      <c r="F12" s="131">
        <f t="shared" si="1"/>
        <v>234360</v>
      </c>
    </row>
    <row r="13" spans="1:6" ht="26.25">
      <c r="A13" s="59" t="s">
        <v>112</v>
      </c>
      <c r="B13" s="49" t="s">
        <v>310</v>
      </c>
      <c r="C13" s="49" t="s">
        <v>36</v>
      </c>
      <c r="D13" s="81">
        <v>234360</v>
      </c>
      <c r="E13" s="81"/>
      <c r="F13" s="131">
        <f>D13+E13</f>
        <v>234360</v>
      </c>
    </row>
    <row r="14" spans="1:6">
      <c r="A14" s="55" t="s">
        <v>109</v>
      </c>
      <c r="B14" s="50" t="s">
        <v>186</v>
      </c>
      <c r="C14" s="50"/>
      <c r="D14" s="57">
        <f>D15+D17</f>
        <v>11478000</v>
      </c>
      <c r="E14" s="57">
        <f t="shared" ref="E14:F14" si="2">E15+E17</f>
        <v>0</v>
      </c>
      <c r="F14" s="57">
        <f t="shared" si="2"/>
        <v>11478000</v>
      </c>
    </row>
    <row r="15" spans="1:6" ht="51">
      <c r="A15" s="53" t="s">
        <v>110</v>
      </c>
      <c r="B15" s="49" t="s">
        <v>186</v>
      </c>
      <c r="C15" s="49" t="s">
        <v>111</v>
      </c>
      <c r="D15" s="67">
        <f>D16</f>
        <v>7928000</v>
      </c>
      <c r="E15" s="67">
        <f t="shared" ref="E15:F15" si="3">E16</f>
        <v>0</v>
      </c>
      <c r="F15" s="67">
        <f t="shared" si="3"/>
        <v>7928000</v>
      </c>
    </row>
    <row r="16" spans="1:6" ht="25.5">
      <c r="A16" s="53" t="s">
        <v>112</v>
      </c>
      <c r="B16" s="49" t="s">
        <v>186</v>
      </c>
      <c r="C16" s="49" t="s">
        <v>36</v>
      </c>
      <c r="D16" s="67">
        <v>7928000</v>
      </c>
      <c r="E16" s="67"/>
      <c r="F16" s="67">
        <f>D16+E16</f>
        <v>7928000</v>
      </c>
    </row>
    <row r="17" spans="1:6" ht="25.5">
      <c r="A17" s="61" t="s">
        <v>113</v>
      </c>
      <c r="B17" s="49" t="s">
        <v>186</v>
      </c>
      <c r="C17" s="49" t="s">
        <v>114</v>
      </c>
      <c r="D17" s="67">
        <f>D18</f>
        <v>3550000</v>
      </c>
      <c r="E17" s="67">
        <f t="shared" ref="E17:F17" si="4">E18</f>
        <v>0</v>
      </c>
      <c r="F17" s="67">
        <f t="shared" si="4"/>
        <v>3550000</v>
      </c>
    </row>
    <row r="18" spans="1:6" ht="25.5">
      <c r="A18" s="53" t="s">
        <v>115</v>
      </c>
      <c r="B18" s="49" t="s">
        <v>186</v>
      </c>
      <c r="C18" s="49" t="s">
        <v>116</v>
      </c>
      <c r="D18" s="67">
        <v>3550000</v>
      </c>
      <c r="E18" s="67"/>
      <c r="F18" s="67">
        <f>D18+E18</f>
        <v>3550000</v>
      </c>
    </row>
    <row r="19" spans="1:6" ht="25.5">
      <c r="A19" s="63" t="s">
        <v>245</v>
      </c>
      <c r="B19" s="64" t="s">
        <v>233</v>
      </c>
      <c r="C19" s="64"/>
      <c r="D19" s="57">
        <f>D20</f>
        <v>450000</v>
      </c>
      <c r="E19" s="57">
        <f t="shared" ref="E19:F20" si="5">E20</f>
        <v>0</v>
      </c>
      <c r="F19" s="57">
        <f t="shared" si="5"/>
        <v>450000</v>
      </c>
    </row>
    <row r="20" spans="1:6" ht="51">
      <c r="A20" s="53" t="s">
        <v>110</v>
      </c>
      <c r="B20" s="68" t="s">
        <v>233</v>
      </c>
      <c r="C20" s="49" t="s">
        <v>111</v>
      </c>
      <c r="D20" s="67">
        <f>D21</f>
        <v>450000</v>
      </c>
      <c r="E20" s="67">
        <f t="shared" si="5"/>
        <v>0</v>
      </c>
      <c r="F20" s="67">
        <f t="shared" si="5"/>
        <v>450000</v>
      </c>
    </row>
    <row r="21" spans="1:6" ht="25.5">
      <c r="A21" s="53" t="s">
        <v>112</v>
      </c>
      <c r="B21" s="68" t="s">
        <v>233</v>
      </c>
      <c r="C21" s="49" t="s">
        <v>36</v>
      </c>
      <c r="D21" s="67">
        <v>450000</v>
      </c>
      <c r="E21" s="67"/>
      <c r="F21" s="67">
        <f>D21+E21</f>
        <v>450000</v>
      </c>
    </row>
    <row r="22" spans="1:6">
      <c r="A22" s="55" t="s">
        <v>117</v>
      </c>
      <c r="B22" s="50" t="s">
        <v>187</v>
      </c>
      <c r="C22" s="50"/>
      <c r="D22" s="57">
        <f>D23</f>
        <v>807000</v>
      </c>
      <c r="E22" s="57">
        <f t="shared" ref="E22:F23" si="6">E23</f>
        <v>0</v>
      </c>
      <c r="F22" s="57">
        <f t="shared" si="6"/>
        <v>807000</v>
      </c>
    </row>
    <row r="23" spans="1:6" ht="51">
      <c r="A23" s="53" t="s">
        <v>110</v>
      </c>
      <c r="B23" s="49" t="s">
        <v>187</v>
      </c>
      <c r="C23" s="49" t="s">
        <v>111</v>
      </c>
      <c r="D23" s="67">
        <f>D24</f>
        <v>807000</v>
      </c>
      <c r="E23" s="67">
        <f t="shared" si="6"/>
        <v>0</v>
      </c>
      <c r="F23" s="67">
        <f t="shared" si="6"/>
        <v>807000</v>
      </c>
    </row>
    <row r="24" spans="1:6" ht="25.5">
      <c r="A24" s="53" t="s">
        <v>112</v>
      </c>
      <c r="B24" s="49" t="s">
        <v>187</v>
      </c>
      <c r="C24" s="49" t="s">
        <v>36</v>
      </c>
      <c r="D24" s="67">
        <v>807000</v>
      </c>
      <c r="E24" s="67"/>
      <c r="F24" s="67">
        <f>D24+E24</f>
        <v>807000</v>
      </c>
    </row>
    <row r="25" spans="1:6">
      <c r="A25" s="136" t="s">
        <v>272</v>
      </c>
      <c r="B25" s="50" t="s">
        <v>273</v>
      </c>
      <c r="C25" s="107" t="s">
        <v>7</v>
      </c>
      <c r="D25" s="108">
        <f>D26</f>
        <v>578000</v>
      </c>
      <c r="E25" s="108">
        <f t="shared" ref="E25:F26" si="7">E26</f>
        <v>0</v>
      </c>
      <c r="F25" s="108">
        <f t="shared" si="7"/>
        <v>578000</v>
      </c>
    </row>
    <row r="26" spans="1:6" ht="12.75" customHeight="1">
      <c r="A26" s="112" t="s">
        <v>285</v>
      </c>
      <c r="B26" s="49" t="s">
        <v>273</v>
      </c>
      <c r="C26" s="80" t="s">
        <v>118</v>
      </c>
      <c r="D26" s="111">
        <f>D27</f>
        <v>578000</v>
      </c>
      <c r="E26" s="111">
        <f t="shared" si="7"/>
        <v>0</v>
      </c>
      <c r="F26" s="111">
        <f t="shared" si="7"/>
        <v>578000</v>
      </c>
    </row>
    <row r="27" spans="1:6" ht="15" customHeight="1">
      <c r="A27" s="112" t="s">
        <v>286</v>
      </c>
      <c r="B27" s="49" t="s">
        <v>273</v>
      </c>
      <c r="C27" s="80" t="s">
        <v>287</v>
      </c>
      <c r="D27" s="111">
        <v>578000</v>
      </c>
      <c r="E27" s="111"/>
      <c r="F27" s="67">
        <f>D27+E27</f>
        <v>578000</v>
      </c>
    </row>
    <row r="28" spans="1:6">
      <c r="A28" s="55" t="s">
        <v>246</v>
      </c>
      <c r="B28" s="50" t="s">
        <v>188</v>
      </c>
      <c r="C28" s="50"/>
      <c r="D28" s="57">
        <f>D29</f>
        <v>150000</v>
      </c>
      <c r="E28" s="57">
        <f t="shared" ref="E28:F29" si="8">E29</f>
        <v>0</v>
      </c>
      <c r="F28" s="57">
        <f t="shared" si="8"/>
        <v>150000</v>
      </c>
    </row>
    <row r="29" spans="1:6" ht="15.75" customHeight="1">
      <c r="A29" s="144" t="s">
        <v>288</v>
      </c>
      <c r="B29" s="49" t="s">
        <v>188</v>
      </c>
      <c r="C29" s="49" t="s">
        <v>289</v>
      </c>
      <c r="D29" s="67">
        <f>D30</f>
        <v>150000</v>
      </c>
      <c r="E29" s="67">
        <f t="shared" si="8"/>
        <v>0</v>
      </c>
      <c r="F29" s="67">
        <f t="shared" si="8"/>
        <v>150000</v>
      </c>
    </row>
    <row r="30" spans="1:6">
      <c r="A30" s="144" t="s">
        <v>290</v>
      </c>
      <c r="B30" s="49" t="s">
        <v>188</v>
      </c>
      <c r="C30" s="49" t="s">
        <v>291</v>
      </c>
      <c r="D30" s="67">
        <v>150000</v>
      </c>
      <c r="E30" s="67"/>
      <c r="F30" s="67">
        <f>D30+E30</f>
        <v>150000</v>
      </c>
    </row>
    <row r="31" spans="1:6" ht="71.25" customHeight="1">
      <c r="A31" s="137" t="s">
        <v>267</v>
      </c>
      <c r="B31" s="134" t="s">
        <v>192</v>
      </c>
      <c r="C31" s="134"/>
      <c r="D31" s="135">
        <f>D32</f>
        <v>24240</v>
      </c>
      <c r="E31" s="135">
        <f t="shared" ref="E31:F33" si="9">E32</f>
        <v>0</v>
      </c>
      <c r="F31" s="135">
        <f t="shared" si="9"/>
        <v>24240</v>
      </c>
    </row>
    <row r="32" spans="1:6" ht="25.5">
      <c r="A32" s="145" t="s">
        <v>131</v>
      </c>
      <c r="B32" s="49" t="s">
        <v>209</v>
      </c>
      <c r="C32" s="49"/>
      <c r="D32" s="67">
        <f>D33</f>
        <v>24240</v>
      </c>
      <c r="E32" s="67">
        <f t="shared" si="9"/>
        <v>0</v>
      </c>
      <c r="F32" s="67">
        <f t="shared" si="9"/>
        <v>24240</v>
      </c>
    </row>
    <row r="33" spans="1:6">
      <c r="A33" s="52" t="s">
        <v>132</v>
      </c>
      <c r="B33" s="49" t="s">
        <v>209</v>
      </c>
      <c r="C33" s="49" t="s">
        <v>133</v>
      </c>
      <c r="D33" s="67">
        <f>D34</f>
        <v>24240</v>
      </c>
      <c r="E33" s="67">
        <f t="shared" si="9"/>
        <v>0</v>
      </c>
      <c r="F33" s="67">
        <f t="shared" si="9"/>
        <v>24240</v>
      </c>
    </row>
    <row r="34" spans="1:6">
      <c r="A34" s="52" t="s">
        <v>134</v>
      </c>
      <c r="B34" s="49" t="s">
        <v>209</v>
      </c>
      <c r="C34" s="49" t="s">
        <v>135</v>
      </c>
      <c r="D34" s="67">
        <v>24240</v>
      </c>
      <c r="E34" s="67"/>
      <c r="F34" s="67">
        <f>D34+E34</f>
        <v>24240</v>
      </c>
    </row>
    <row r="35" spans="1:6" ht="28.5">
      <c r="A35" s="137" t="s">
        <v>258</v>
      </c>
      <c r="B35" s="134" t="s">
        <v>194</v>
      </c>
      <c r="C35" s="134"/>
      <c r="D35" s="135">
        <f>D36</f>
        <v>1037640</v>
      </c>
      <c r="E35" s="135">
        <f t="shared" ref="E35:F37" si="10">E36</f>
        <v>256621.39</v>
      </c>
      <c r="F35" s="135">
        <f t="shared" si="10"/>
        <v>1294261.3900000001</v>
      </c>
    </row>
    <row r="36" spans="1:6" ht="51">
      <c r="A36" s="52" t="s">
        <v>300</v>
      </c>
      <c r="B36" s="49" t="s">
        <v>301</v>
      </c>
      <c r="C36" s="49"/>
      <c r="D36" s="67">
        <f>D37</f>
        <v>1037640</v>
      </c>
      <c r="E36" s="67">
        <f t="shared" si="10"/>
        <v>256621.39</v>
      </c>
      <c r="F36" s="67">
        <f t="shared" si="10"/>
        <v>1294261.3900000001</v>
      </c>
    </row>
    <row r="37" spans="1:6" ht="25.5">
      <c r="A37" s="61" t="s">
        <v>113</v>
      </c>
      <c r="B37" s="49" t="s">
        <v>301</v>
      </c>
      <c r="C37" s="49" t="s">
        <v>114</v>
      </c>
      <c r="D37" s="67">
        <f>D38</f>
        <v>1037640</v>
      </c>
      <c r="E37" s="67">
        <f t="shared" si="10"/>
        <v>256621.39</v>
      </c>
      <c r="F37" s="67">
        <f t="shared" si="10"/>
        <v>1294261.3900000001</v>
      </c>
    </row>
    <row r="38" spans="1:6" ht="25.5">
      <c r="A38" s="53" t="s">
        <v>115</v>
      </c>
      <c r="B38" s="49" t="s">
        <v>301</v>
      </c>
      <c r="C38" s="49" t="s">
        <v>116</v>
      </c>
      <c r="D38" s="67">
        <v>1037640</v>
      </c>
      <c r="E38" s="67">
        <v>256621.39</v>
      </c>
      <c r="F38" s="67">
        <f>D38+E38</f>
        <v>1294261.3900000001</v>
      </c>
    </row>
    <row r="39" spans="1:6" ht="57">
      <c r="A39" s="137" t="s">
        <v>234</v>
      </c>
      <c r="B39" s="133" t="s">
        <v>235</v>
      </c>
      <c r="C39" s="133"/>
      <c r="D39" s="135">
        <f>D40</f>
        <v>100000</v>
      </c>
      <c r="E39" s="135">
        <f t="shared" ref="E39:F41" si="11">E40</f>
        <v>0</v>
      </c>
      <c r="F39" s="135">
        <f t="shared" si="11"/>
        <v>100000</v>
      </c>
    </row>
    <row r="40" spans="1:6" ht="25.5">
      <c r="A40" s="52" t="s">
        <v>236</v>
      </c>
      <c r="B40" s="68" t="s">
        <v>259</v>
      </c>
      <c r="C40" s="68"/>
      <c r="D40" s="67">
        <f>D41</f>
        <v>100000</v>
      </c>
      <c r="E40" s="67">
        <f t="shared" si="11"/>
        <v>0</v>
      </c>
      <c r="F40" s="67">
        <f t="shared" si="11"/>
        <v>100000</v>
      </c>
    </row>
    <row r="41" spans="1:6" ht="25.5">
      <c r="A41" s="61" t="s">
        <v>113</v>
      </c>
      <c r="B41" s="68" t="s">
        <v>259</v>
      </c>
      <c r="C41" s="68" t="s">
        <v>114</v>
      </c>
      <c r="D41" s="67">
        <f>D42</f>
        <v>100000</v>
      </c>
      <c r="E41" s="67">
        <f t="shared" si="11"/>
        <v>0</v>
      </c>
      <c r="F41" s="67">
        <f t="shared" si="11"/>
        <v>100000</v>
      </c>
    </row>
    <row r="42" spans="1:6" ht="25.5">
      <c r="A42" s="53" t="s">
        <v>115</v>
      </c>
      <c r="B42" s="68" t="s">
        <v>259</v>
      </c>
      <c r="C42" s="68" t="s">
        <v>116</v>
      </c>
      <c r="D42" s="67">
        <v>100000</v>
      </c>
      <c r="E42" s="67"/>
      <c r="F42" s="67">
        <f>D42+E42</f>
        <v>100000</v>
      </c>
    </row>
    <row r="43" spans="1:6" ht="74.25" customHeight="1">
      <c r="A43" s="132" t="s">
        <v>249</v>
      </c>
      <c r="B43" s="134" t="s">
        <v>250</v>
      </c>
      <c r="C43" s="134"/>
      <c r="D43" s="135">
        <f>D44</f>
        <v>5000</v>
      </c>
      <c r="E43" s="135">
        <f t="shared" ref="E43:F45" si="12">E44</f>
        <v>0</v>
      </c>
      <c r="F43" s="135">
        <f t="shared" si="12"/>
        <v>5000</v>
      </c>
    </row>
    <row r="44" spans="1:6" ht="63.75">
      <c r="A44" s="52" t="s">
        <v>251</v>
      </c>
      <c r="B44" s="49" t="s">
        <v>252</v>
      </c>
      <c r="C44" s="49"/>
      <c r="D44" s="67">
        <f>D45</f>
        <v>5000</v>
      </c>
      <c r="E44" s="67">
        <f t="shared" si="12"/>
        <v>0</v>
      </c>
      <c r="F44" s="67">
        <f t="shared" si="12"/>
        <v>5000</v>
      </c>
    </row>
    <row r="45" spans="1:6" ht="25.5">
      <c r="A45" s="53" t="s">
        <v>113</v>
      </c>
      <c r="B45" s="49" t="s">
        <v>252</v>
      </c>
      <c r="C45" s="49" t="s">
        <v>114</v>
      </c>
      <c r="D45" s="67">
        <f>D46</f>
        <v>5000</v>
      </c>
      <c r="E45" s="67">
        <f t="shared" si="12"/>
        <v>0</v>
      </c>
      <c r="F45" s="67">
        <f t="shared" si="12"/>
        <v>5000</v>
      </c>
    </row>
    <row r="46" spans="1:6" ht="25.5">
      <c r="A46" s="53" t="s">
        <v>115</v>
      </c>
      <c r="B46" s="49" t="s">
        <v>252</v>
      </c>
      <c r="C46" s="49" t="s">
        <v>116</v>
      </c>
      <c r="D46" s="67">
        <v>5000</v>
      </c>
      <c r="E46" s="67"/>
      <c r="F46" s="67">
        <f>D46+E46</f>
        <v>5000</v>
      </c>
    </row>
    <row r="47" spans="1:6" ht="42.75">
      <c r="A47" s="137" t="s">
        <v>263</v>
      </c>
      <c r="B47" s="134" t="s">
        <v>197</v>
      </c>
      <c r="C47" s="134"/>
      <c r="D47" s="135">
        <f>D48</f>
        <v>11011991.890000001</v>
      </c>
      <c r="E47" s="135">
        <f t="shared" ref="E47:F47" si="13">E48</f>
        <v>0</v>
      </c>
      <c r="F47" s="135">
        <f t="shared" si="13"/>
        <v>11011991.890000001</v>
      </c>
    </row>
    <row r="48" spans="1:6" ht="38.25">
      <c r="A48" s="52" t="s">
        <v>264</v>
      </c>
      <c r="B48" s="49" t="s">
        <v>198</v>
      </c>
      <c r="C48" s="49"/>
      <c r="D48" s="67">
        <f>D49+D51</f>
        <v>11011991.890000001</v>
      </c>
      <c r="E48" s="67">
        <f t="shared" ref="E48:F48" si="14">E49+E51</f>
        <v>0</v>
      </c>
      <c r="F48" s="67">
        <f t="shared" si="14"/>
        <v>11011991.890000001</v>
      </c>
    </row>
    <row r="49" spans="1:6" ht="25.5">
      <c r="A49" s="61" t="s">
        <v>113</v>
      </c>
      <c r="B49" s="49" t="s">
        <v>198</v>
      </c>
      <c r="C49" s="49" t="s">
        <v>114</v>
      </c>
      <c r="D49" s="67">
        <f>D50</f>
        <v>661991.89</v>
      </c>
      <c r="E49" s="67">
        <f t="shared" ref="E49:F49" si="15">E50</f>
        <v>0</v>
      </c>
      <c r="F49" s="67">
        <f t="shared" si="15"/>
        <v>661991.89</v>
      </c>
    </row>
    <row r="50" spans="1:6" ht="25.5">
      <c r="A50" s="53" t="s">
        <v>115</v>
      </c>
      <c r="B50" s="49" t="s">
        <v>198</v>
      </c>
      <c r="C50" s="49" t="s">
        <v>116</v>
      </c>
      <c r="D50" s="67">
        <v>661991.89</v>
      </c>
      <c r="E50" s="67"/>
      <c r="F50" s="67">
        <f>D50+E50</f>
        <v>661991.89</v>
      </c>
    </row>
    <row r="51" spans="1:6">
      <c r="A51" s="53" t="s">
        <v>128</v>
      </c>
      <c r="B51" s="49" t="s">
        <v>198</v>
      </c>
      <c r="C51" s="49" t="s">
        <v>129</v>
      </c>
      <c r="D51" s="67">
        <f>D52</f>
        <v>10350000</v>
      </c>
      <c r="E51" s="67">
        <f t="shared" ref="E51:F51" si="16">E52</f>
        <v>0</v>
      </c>
      <c r="F51" s="67">
        <f t="shared" si="16"/>
        <v>10350000</v>
      </c>
    </row>
    <row r="52" spans="1:6" ht="38.25">
      <c r="A52" s="53" t="s">
        <v>130</v>
      </c>
      <c r="B52" s="49" t="s">
        <v>198</v>
      </c>
      <c r="C52" s="49" t="s">
        <v>174</v>
      </c>
      <c r="D52" s="67">
        <v>10350000</v>
      </c>
      <c r="E52" s="67"/>
      <c r="F52" s="67">
        <f>D52+E52</f>
        <v>10350000</v>
      </c>
    </row>
    <row r="53" spans="1:6" ht="42.75">
      <c r="A53" s="137" t="s">
        <v>268</v>
      </c>
      <c r="B53" s="50" t="s">
        <v>199</v>
      </c>
      <c r="C53" s="50"/>
      <c r="D53" s="57">
        <f>D54</f>
        <v>80000</v>
      </c>
      <c r="E53" s="57">
        <f t="shared" ref="E53:F55" si="17">E54</f>
        <v>4050000</v>
      </c>
      <c r="F53" s="57">
        <f t="shared" si="17"/>
        <v>4130000</v>
      </c>
    </row>
    <row r="54" spans="1:6" ht="38.25">
      <c r="A54" s="52" t="s">
        <v>269</v>
      </c>
      <c r="B54" s="49" t="s">
        <v>200</v>
      </c>
      <c r="C54" s="49"/>
      <c r="D54" s="67">
        <f>D55</f>
        <v>80000</v>
      </c>
      <c r="E54" s="67">
        <f t="shared" si="17"/>
        <v>4050000</v>
      </c>
      <c r="F54" s="67">
        <f t="shared" si="17"/>
        <v>4130000</v>
      </c>
    </row>
    <row r="55" spans="1:6" ht="25.5">
      <c r="A55" s="53" t="s">
        <v>113</v>
      </c>
      <c r="B55" s="49" t="s">
        <v>200</v>
      </c>
      <c r="C55" s="49" t="s">
        <v>114</v>
      </c>
      <c r="D55" s="67">
        <f>D56</f>
        <v>80000</v>
      </c>
      <c r="E55" s="67">
        <f t="shared" si="17"/>
        <v>4050000</v>
      </c>
      <c r="F55" s="67">
        <f t="shared" si="17"/>
        <v>4130000</v>
      </c>
    </row>
    <row r="56" spans="1:6" ht="25.5">
      <c r="A56" s="53" t="s">
        <v>115</v>
      </c>
      <c r="B56" s="49" t="s">
        <v>200</v>
      </c>
      <c r="C56" s="49" t="s">
        <v>116</v>
      </c>
      <c r="D56" s="67">
        <v>80000</v>
      </c>
      <c r="E56" s="67">
        <v>4050000</v>
      </c>
      <c r="F56" s="67">
        <f>D56+E56</f>
        <v>4130000</v>
      </c>
    </row>
    <row r="57" spans="1:6" ht="57">
      <c r="A57" s="137" t="s">
        <v>257</v>
      </c>
      <c r="B57" s="134" t="s">
        <v>214</v>
      </c>
      <c r="C57" s="134"/>
      <c r="D57" s="135">
        <f>D58</f>
        <v>905000</v>
      </c>
      <c r="E57" s="135">
        <f t="shared" ref="E57:F59" si="18">E58</f>
        <v>0</v>
      </c>
      <c r="F57" s="135">
        <f t="shared" si="18"/>
        <v>905000</v>
      </c>
    </row>
    <row r="58" spans="1:6">
      <c r="A58" s="52" t="s">
        <v>193</v>
      </c>
      <c r="B58" s="49" t="s">
        <v>215</v>
      </c>
      <c r="C58" s="49"/>
      <c r="D58" s="67">
        <f>D59</f>
        <v>905000</v>
      </c>
      <c r="E58" s="67">
        <f t="shared" si="18"/>
        <v>0</v>
      </c>
      <c r="F58" s="67">
        <f t="shared" si="18"/>
        <v>905000</v>
      </c>
    </row>
    <row r="59" spans="1:6">
      <c r="A59" s="53" t="s">
        <v>122</v>
      </c>
      <c r="B59" s="49" t="s">
        <v>215</v>
      </c>
      <c r="C59" s="49" t="s">
        <v>123</v>
      </c>
      <c r="D59" s="67">
        <f>D60</f>
        <v>905000</v>
      </c>
      <c r="E59" s="67">
        <f t="shared" si="18"/>
        <v>0</v>
      </c>
      <c r="F59" s="67">
        <f t="shared" si="18"/>
        <v>905000</v>
      </c>
    </row>
    <row r="60" spans="1:6">
      <c r="A60" s="53" t="s">
        <v>124</v>
      </c>
      <c r="B60" s="49" t="s">
        <v>215</v>
      </c>
      <c r="C60" s="49" t="s">
        <v>125</v>
      </c>
      <c r="D60" s="67">
        <v>905000</v>
      </c>
      <c r="E60" s="67"/>
      <c r="F60" s="67">
        <f>D60+E60</f>
        <v>905000</v>
      </c>
    </row>
    <row r="61" spans="1:6" ht="42.75">
      <c r="A61" s="137" t="s">
        <v>262</v>
      </c>
      <c r="B61" s="134" t="s">
        <v>210</v>
      </c>
      <c r="C61" s="138"/>
      <c r="D61" s="135">
        <f>D62+D65</f>
        <v>25549984.670000002</v>
      </c>
      <c r="E61" s="135">
        <f t="shared" ref="E61:F61" si="19">E62+E65</f>
        <v>569348</v>
      </c>
      <c r="F61" s="135">
        <f t="shared" si="19"/>
        <v>26119332.670000002</v>
      </c>
    </row>
    <row r="62" spans="1:6">
      <c r="A62" s="55" t="s">
        <v>195</v>
      </c>
      <c r="B62" s="50" t="s">
        <v>211</v>
      </c>
      <c r="C62" s="56"/>
      <c r="D62" s="57">
        <f>D63</f>
        <v>3200000</v>
      </c>
      <c r="E62" s="57">
        <f t="shared" ref="E62:F63" si="20">E63</f>
        <v>0</v>
      </c>
      <c r="F62" s="57">
        <f t="shared" si="20"/>
        <v>3200000</v>
      </c>
    </row>
    <row r="63" spans="1:6" ht="25.5">
      <c r="A63" s="61" t="s">
        <v>113</v>
      </c>
      <c r="B63" s="49" t="s">
        <v>211</v>
      </c>
      <c r="C63" s="60">
        <v>200</v>
      </c>
      <c r="D63" s="67">
        <f>D64</f>
        <v>3200000</v>
      </c>
      <c r="E63" s="67">
        <f t="shared" si="20"/>
        <v>0</v>
      </c>
      <c r="F63" s="67">
        <f t="shared" si="20"/>
        <v>3200000</v>
      </c>
    </row>
    <row r="64" spans="1:6" ht="25.5">
      <c r="A64" s="53" t="s">
        <v>115</v>
      </c>
      <c r="B64" s="49" t="s">
        <v>211</v>
      </c>
      <c r="C64" s="60">
        <v>240</v>
      </c>
      <c r="D64" s="67">
        <v>3200000</v>
      </c>
      <c r="E64" s="67"/>
      <c r="F64" s="67">
        <f>D64+E64</f>
        <v>3200000</v>
      </c>
    </row>
    <row r="65" spans="1:6">
      <c r="A65" s="55" t="s">
        <v>196</v>
      </c>
      <c r="B65" s="50" t="s">
        <v>212</v>
      </c>
      <c r="C65" s="56"/>
      <c r="D65" s="57">
        <f>D66+D68</f>
        <v>22349984.670000002</v>
      </c>
      <c r="E65" s="57">
        <f t="shared" ref="E65:F65" si="21">E66+E68</f>
        <v>569348</v>
      </c>
      <c r="F65" s="57">
        <f t="shared" si="21"/>
        <v>22919332.670000002</v>
      </c>
    </row>
    <row r="66" spans="1:6" ht="25.5">
      <c r="A66" s="61" t="s">
        <v>113</v>
      </c>
      <c r="B66" s="49" t="s">
        <v>212</v>
      </c>
      <c r="C66" s="60">
        <v>200</v>
      </c>
      <c r="D66" s="67">
        <f>D67</f>
        <v>200000</v>
      </c>
      <c r="E66" s="67">
        <f t="shared" ref="E66:F66" si="22">E67</f>
        <v>569348</v>
      </c>
      <c r="F66" s="67">
        <f t="shared" si="22"/>
        <v>769348</v>
      </c>
    </row>
    <row r="67" spans="1:6" ht="25.5">
      <c r="A67" s="53" t="s">
        <v>115</v>
      </c>
      <c r="B67" s="49" t="s">
        <v>212</v>
      </c>
      <c r="C67" s="60">
        <v>240</v>
      </c>
      <c r="D67" s="67">
        <v>200000</v>
      </c>
      <c r="E67" s="67">
        <v>569348</v>
      </c>
      <c r="F67" s="67">
        <f>D67+E67</f>
        <v>769348</v>
      </c>
    </row>
    <row r="68" spans="1:6" ht="25.5">
      <c r="A68" s="53" t="s">
        <v>126</v>
      </c>
      <c r="B68" s="49" t="s">
        <v>212</v>
      </c>
      <c r="C68" s="60">
        <v>600</v>
      </c>
      <c r="D68" s="67">
        <f>D69</f>
        <v>22149984.670000002</v>
      </c>
      <c r="E68" s="67">
        <f t="shared" ref="E68:F68" si="23">E69</f>
        <v>0</v>
      </c>
      <c r="F68" s="67">
        <f t="shared" si="23"/>
        <v>22149984.670000002</v>
      </c>
    </row>
    <row r="69" spans="1:6" ht="38.25">
      <c r="A69" s="53" t="s">
        <v>127</v>
      </c>
      <c r="B69" s="49" t="s">
        <v>212</v>
      </c>
      <c r="C69" s="60">
        <v>621</v>
      </c>
      <c r="D69" s="67">
        <v>22149984.670000002</v>
      </c>
      <c r="E69" s="67"/>
      <c r="F69" s="67">
        <f>D69+E69</f>
        <v>22149984.670000002</v>
      </c>
    </row>
    <row r="70" spans="1:6" ht="57">
      <c r="A70" s="137" t="s">
        <v>265</v>
      </c>
      <c r="B70" s="134" t="s">
        <v>201</v>
      </c>
      <c r="C70" s="134"/>
      <c r="D70" s="135">
        <f>D71</f>
        <v>1681000</v>
      </c>
      <c r="E70" s="135">
        <f t="shared" ref="E70:F70" si="24">E71</f>
        <v>0</v>
      </c>
      <c r="F70" s="135">
        <f t="shared" si="24"/>
        <v>1681000</v>
      </c>
    </row>
    <row r="71" spans="1:6" ht="38.25">
      <c r="A71" s="52" t="s">
        <v>266</v>
      </c>
      <c r="B71" s="49" t="s">
        <v>202</v>
      </c>
      <c r="C71" s="49"/>
      <c r="D71" s="67">
        <f>D72+D74</f>
        <v>1681000</v>
      </c>
      <c r="E71" s="67">
        <f t="shared" ref="E71:F71" si="25">E72+E74</f>
        <v>0</v>
      </c>
      <c r="F71" s="67">
        <f t="shared" si="25"/>
        <v>1681000</v>
      </c>
    </row>
    <row r="72" spans="1:6" ht="25.5">
      <c r="A72" s="61" t="s">
        <v>113</v>
      </c>
      <c r="B72" s="49" t="s">
        <v>202</v>
      </c>
      <c r="C72" s="49" t="s">
        <v>114</v>
      </c>
      <c r="D72" s="67">
        <f>D73</f>
        <v>600000</v>
      </c>
      <c r="E72" s="67">
        <f t="shared" ref="E72:F72" si="26">E73</f>
        <v>0</v>
      </c>
      <c r="F72" s="67">
        <f t="shared" si="26"/>
        <v>600000</v>
      </c>
    </row>
    <row r="73" spans="1:6" ht="25.5">
      <c r="A73" s="53" t="s">
        <v>115</v>
      </c>
      <c r="B73" s="49" t="s">
        <v>202</v>
      </c>
      <c r="C73" s="49" t="s">
        <v>116</v>
      </c>
      <c r="D73" s="67">
        <v>600000</v>
      </c>
      <c r="E73" s="67"/>
      <c r="F73" s="67">
        <f>D73+E73</f>
        <v>600000</v>
      </c>
    </row>
    <row r="74" spans="1:6">
      <c r="A74" s="52" t="s">
        <v>132</v>
      </c>
      <c r="B74" s="49" t="s">
        <v>202</v>
      </c>
      <c r="C74" s="49" t="s">
        <v>133</v>
      </c>
      <c r="D74" s="67">
        <f>D75</f>
        <v>1081000</v>
      </c>
      <c r="E74" s="67">
        <f t="shared" ref="E74:F74" si="27">E75</f>
        <v>0</v>
      </c>
      <c r="F74" s="67">
        <f t="shared" si="27"/>
        <v>1081000</v>
      </c>
    </row>
    <row r="75" spans="1:6">
      <c r="A75" s="52" t="s">
        <v>134</v>
      </c>
      <c r="B75" s="49" t="s">
        <v>202</v>
      </c>
      <c r="C75" s="49" t="s">
        <v>135</v>
      </c>
      <c r="D75" s="67">
        <v>1081000</v>
      </c>
      <c r="E75" s="67"/>
      <c r="F75" s="67">
        <f>D75+E75</f>
        <v>1081000</v>
      </c>
    </row>
    <row r="76" spans="1:6" ht="42.75">
      <c r="A76" s="139" t="s">
        <v>292</v>
      </c>
      <c r="B76" s="140" t="s">
        <v>293</v>
      </c>
      <c r="C76" s="133"/>
      <c r="D76" s="141">
        <f>D77+D80+D83</f>
        <v>1477000</v>
      </c>
      <c r="E76" s="141">
        <f t="shared" ref="E76:F76" si="28">E77+E80+E83</f>
        <v>0</v>
      </c>
      <c r="F76" s="141">
        <f t="shared" si="28"/>
        <v>1477000</v>
      </c>
    </row>
    <row r="77" spans="1:6">
      <c r="A77" s="63" t="s">
        <v>294</v>
      </c>
      <c r="B77" s="65" t="s">
        <v>295</v>
      </c>
      <c r="C77" s="116"/>
      <c r="D77" s="57">
        <f>D78</f>
        <v>833400</v>
      </c>
      <c r="E77" s="57">
        <f t="shared" ref="E77:F78" si="29">E78</f>
        <v>0</v>
      </c>
      <c r="F77" s="57">
        <f t="shared" si="29"/>
        <v>833400</v>
      </c>
    </row>
    <row r="78" spans="1:6" ht="25.5">
      <c r="A78" s="61" t="s">
        <v>113</v>
      </c>
      <c r="B78" s="66" t="s">
        <v>295</v>
      </c>
      <c r="C78" s="49" t="s">
        <v>114</v>
      </c>
      <c r="D78" s="67">
        <f>D79</f>
        <v>833400</v>
      </c>
      <c r="E78" s="67">
        <f t="shared" si="29"/>
        <v>0</v>
      </c>
      <c r="F78" s="67">
        <f t="shared" si="29"/>
        <v>833400</v>
      </c>
    </row>
    <row r="79" spans="1:6" ht="25.5">
      <c r="A79" s="53" t="s">
        <v>115</v>
      </c>
      <c r="B79" s="66" t="s">
        <v>295</v>
      </c>
      <c r="C79" s="49" t="s">
        <v>116</v>
      </c>
      <c r="D79" s="67">
        <v>833400</v>
      </c>
      <c r="E79" s="67"/>
      <c r="F79" s="67">
        <f>D79+E79</f>
        <v>833400</v>
      </c>
    </row>
    <row r="80" spans="1:6" ht="38.25">
      <c r="A80" s="63" t="s">
        <v>296</v>
      </c>
      <c r="B80" s="65" t="s">
        <v>297</v>
      </c>
      <c r="C80" s="64"/>
      <c r="D80" s="57">
        <f>D81</f>
        <v>55600</v>
      </c>
      <c r="E80" s="57">
        <f t="shared" ref="E80:F81" si="30">E81</f>
        <v>0</v>
      </c>
      <c r="F80" s="57">
        <f t="shared" si="30"/>
        <v>55600</v>
      </c>
    </row>
    <row r="81" spans="1:6" ht="25.5">
      <c r="A81" s="61" t="s">
        <v>113</v>
      </c>
      <c r="B81" s="66" t="s">
        <v>297</v>
      </c>
      <c r="C81" s="49" t="s">
        <v>114</v>
      </c>
      <c r="D81" s="67">
        <f>D82</f>
        <v>55600</v>
      </c>
      <c r="E81" s="67">
        <f t="shared" si="30"/>
        <v>0</v>
      </c>
      <c r="F81" s="67">
        <f t="shared" si="30"/>
        <v>55600</v>
      </c>
    </row>
    <row r="82" spans="1:6" ht="25.5">
      <c r="A82" s="53" t="s">
        <v>115</v>
      </c>
      <c r="B82" s="66" t="s">
        <v>297</v>
      </c>
      <c r="C82" s="49" t="s">
        <v>116</v>
      </c>
      <c r="D82" s="67">
        <v>55600</v>
      </c>
      <c r="E82" s="67"/>
      <c r="F82" s="67">
        <f>D82+E82</f>
        <v>55600</v>
      </c>
    </row>
    <row r="83" spans="1:6" ht="38.25">
      <c r="A83" s="63" t="s">
        <v>298</v>
      </c>
      <c r="B83" s="65" t="s">
        <v>299</v>
      </c>
      <c r="C83" s="64"/>
      <c r="D83" s="57">
        <f>D84</f>
        <v>588000</v>
      </c>
      <c r="E83" s="57">
        <f t="shared" ref="E83:F84" si="31">E84</f>
        <v>0</v>
      </c>
      <c r="F83" s="57">
        <f t="shared" si="31"/>
        <v>588000</v>
      </c>
    </row>
    <row r="84" spans="1:6" ht="25.5">
      <c r="A84" s="61" t="s">
        <v>113</v>
      </c>
      <c r="B84" s="66" t="s">
        <v>299</v>
      </c>
      <c r="C84" s="49" t="s">
        <v>114</v>
      </c>
      <c r="D84" s="67">
        <f>D85</f>
        <v>588000</v>
      </c>
      <c r="E84" s="67">
        <f t="shared" si="31"/>
        <v>0</v>
      </c>
      <c r="F84" s="67">
        <f t="shared" si="31"/>
        <v>588000</v>
      </c>
    </row>
    <row r="85" spans="1:6" ht="25.5">
      <c r="A85" s="53" t="s">
        <v>115</v>
      </c>
      <c r="B85" s="66" t="s">
        <v>299</v>
      </c>
      <c r="C85" s="49" t="s">
        <v>116</v>
      </c>
      <c r="D85" s="67">
        <v>588000</v>
      </c>
      <c r="E85" s="67"/>
      <c r="F85" s="67">
        <f>D85+E85</f>
        <v>588000</v>
      </c>
    </row>
    <row r="86" spans="1:6" ht="57">
      <c r="A86" s="137" t="s">
        <v>218</v>
      </c>
      <c r="B86" s="134" t="s">
        <v>213</v>
      </c>
      <c r="C86" s="134"/>
      <c r="D86" s="135">
        <f>D87</f>
        <v>722000</v>
      </c>
      <c r="E86" s="135">
        <f t="shared" ref="E86:F88" si="32">E87</f>
        <v>0</v>
      </c>
      <c r="F86" s="135">
        <f t="shared" si="32"/>
        <v>722000</v>
      </c>
    </row>
    <row r="87" spans="1:6">
      <c r="A87" s="52" t="s">
        <v>219</v>
      </c>
      <c r="B87" s="49" t="s">
        <v>220</v>
      </c>
      <c r="C87" s="49"/>
      <c r="D87" s="67">
        <f>D88</f>
        <v>722000</v>
      </c>
      <c r="E87" s="67">
        <f t="shared" si="32"/>
        <v>0</v>
      </c>
      <c r="F87" s="67">
        <f t="shared" si="32"/>
        <v>722000</v>
      </c>
    </row>
    <row r="88" spans="1:6" ht="25.5">
      <c r="A88" s="61" t="s">
        <v>113</v>
      </c>
      <c r="B88" s="49" t="s">
        <v>220</v>
      </c>
      <c r="C88" s="49" t="s">
        <v>114</v>
      </c>
      <c r="D88" s="67">
        <f>D89</f>
        <v>722000</v>
      </c>
      <c r="E88" s="67">
        <f t="shared" si="32"/>
        <v>0</v>
      </c>
      <c r="F88" s="67">
        <f t="shared" si="32"/>
        <v>722000</v>
      </c>
    </row>
    <row r="89" spans="1:6" ht="25.5">
      <c r="A89" s="53" t="s">
        <v>115</v>
      </c>
      <c r="B89" s="49" t="s">
        <v>220</v>
      </c>
      <c r="C89" s="49" t="s">
        <v>116</v>
      </c>
      <c r="D89" s="67">
        <v>722000</v>
      </c>
      <c r="E89" s="67"/>
      <c r="F89" s="67">
        <f>D89+E89</f>
        <v>722000</v>
      </c>
    </row>
    <row r="90" spans="1:6" ht="57">
      <c r="A90" s="132" t="s">
        <v>302</v>
      </c>
      <c r="B90" s="134" t="s">
        <v>303</v>
      </c>
      <c r="C90" s="138"/>
      <c r="D90" s="135">
        <f>D91</f>
        <v>4432725</v>
      </c>
      <c r="E90" s="135">
        <f t="shared" ref="E90:F92" si="33">E91</f>
        <v>-19215</v>
      </c>
      <c r="F90" s="135">
        <f t="shared" si="33"/>
        <v>4413510</v>
      </c>
    </row>
    <row r="91" spans="1:6" ht="25.5">
      <c r="A91" s="53" t="s">
        <v>304</v>
      </c>
      <c r="B91" s="49" t="s">
        <v>305</v>
      </c>
      <c r="C91" s="60"/>
      <c r="D91" s="67">
        <f>D92</f>
        <v>4432725</v>
      </c>
      <c r="E91" s="67">
        <f t="shared" si="33"/>
        <v>-19215</v>
      </c>
      <c r="F91" s="67">
        <f t="shared" si="33"/>
        <v>4413510</v>
      </c>
    </row>
    <row r="92" spans="1:6" ht="25.5">
      <c r="A92" s="61" t="s">
        <v>113</v>
      </c>
      <c r="B92" s="49" t="s">
        <v>305</v>
      </c>
      <c r="C92" s="60">
        <v>200</v>
      </c>
      <c r="D92" s="67">
        <f>D93</f>
        <v>4432725</v>
      </c>
      <c r="E92" s="67">
        <f t="shared" si="33"/>
        <v>-19215</v>
      </c>
      <c r="F92" s="67">
        <f t="shared" si="33"/>
        <v>4413510</v>
      </c>
    </row>
    <row r="93" spans="1:6" ht="25.5">
      <c r="A93" s="53" t="s">
        <v>115</v>
      </c>
      <c r="B93" s="49" t="s">
        <v>305</v>
      </c>
      <c r="C93" s="60">
        <v>240</v>
      </c>
      <c r="D93" s="67">
        <v>4432725</v>
      </c>
      <c r="E93" s="67">
        <v>-19215</v>
      </c>
      <c r="F93" s="67">
        <f>D93+E93</f>
        <v>4413510</v>
      </c>
    </row>
    <row r="94" spans="1:6" ht="57">
      <c r="A94" s="153" t="s">
        <v>260</v>
      </c>
      <c r="B94" s="154" t="s">
        <v>261</v>
      </c>
      <c r="C94" s="154"/>
      <c r="D94" s="155">
        <f>D95</f>
        <v>6294920.5899999999</v>
      </c>
      <c r="E94" s="155">
        <f t="shared" ref="E94:F96" si="34">E95</f>
        <v>102685.68</v>
      </c>
      <c r="F94" s="155">
        <f t="shared" si="34"/>
        <v>6397606.2699999996</v>
      </c>
    </row>
    <row r="95" spans="1:6" ht="25.5">
      <c r="A95" s="156" t="s">
        <v>274</v>
      </c>
      <c r="B95" s="152" t="s">
        <v>275</v>
      </c>
      <c r="C95" s="157"/>
      <c r="D95" s="57">
        <f>D96</f>
        <v>6294920.5899999999</v>
      </c>
      <c r="E95" s="57">
        <f t="shared" si="34"/>
        <v>102685.68</v>
      </c>
      <c r="F95" s="57">
        <f t="shared" si="34"/>
        <v>6397606.2699999996</v>
      </c>
    </row>
    <row r="96" spans="1:6" ht="25.5">
      <c r="A96" s="53" t="s">
        <v>113</v>
      </c>
      <c r="B96" s="152" t="s">
        <v>275</v>
      </c>
      <c r="C96" s="49" t="s">
        <v>114</v>
      </c>
      <c r="D96" s="67">
        <f>D97</f>
        <v>6294920.5899999999</v>
      </c>
      <c r="E96" s="67">
        <f t="shared" si="34"/>
        <v>102685.68</v>
      </c>
      <c r="F96" s="67">
        <f t="shared" si="34"/>
        <v>6397606.2699999996</v>
      </c>
    </row>
    <row r="97" spans="1:6" ht="25.5">
      <c r="A97" s="61" t="s">
        <v>115</v>
      </c>
      <c r="B97" s="149" t="s">
        <v>275</v>
      </c>
      <c r="C97" s="150" t="s">
        <v>116</v>
      </c>
      <c r="D97" s="151">
        <v>6294920.5899999999</v>
      </c>
      <c r="E97" s="151">
        <v>102685.68</v>
      </c>
      <c r="F97" s="151">
        <f>D97+E97</f>
        <v>6397606.2699999996</v>
      </c>
    </row>
    <row r="98" spans="1:6" ht="57">
      <c r="A98" s="137" t="s">
        <v>221</v>
      </c>
      <c r="B98" s="142" t="s">
        <v>306</v>
      </c>
      <c r="C98" s="143"/>
      <c r="D98" s="141">
        <f>D99</f>
        <v>9692000</v>
      </c>
      <c r="E98" s="141">
        <f t="shared" ref="E98:F100" si="35">E99</f>
        <v>0</v>
      </c>
      <c r="F98" s="141">
        <f t="shared" si="35"/>
        <v>9692000</v>
      </c>
    </row>
    <row r="99" spans="1:6" ht="25.5">
      <c r="A99" s="53" t="s">
        <v>307</v>
      </c>
      <c r="B99" s="117" t="s">
        <v>308</v>
      </c>
      <c r="C99" s="118"/>
      <c r="D99" s="119">
        <f>D100</f>
        <v>9692000</v>
      </c>
      <c r="E99" s="119">
        <f t="shared" si="35"/>
        <v>0</v>
      </c>
      <c r="F99" s="119">
        <f t="shared" si="35"/>
        <v>9692000</v>
      </c>
    </row>
    <row r="100" spans="1:6" ht="25.5">
      <c r="A100" s="61" t="s">
        <v>113</v>
      </c>
      <c r="B100" s="117" t="s">
        <v>308</v>
      </c>
      <c r="C100" s="118">
        <v>200</v>
      </c>
      <c r="D100" s="119">
        <f>D101</f>
        <v>9692000</v>
      </c>
      <c r="E100" s="119">
        <f t="shared" si="35"/>
        <v>0</v>
      </c>
      <c r="F100" s="119">
        <f t="shared" si="35"/>
        <v>9692000</v>
      </c>
    </row>
    <row r="101" spans="1:6" ht="25.5">
      <c r="A101" s="53" t="s">
        <v>115</v>
      </c>
      <c r="B101" s="117" t="s">
        <v>308</v>
      </c>
      <c r="C101" s="118">
        <v>240</v>
      </c>
      <c r="D101" s="119">
        <v>9692000</v>
      </c>
      <c r="E101" s="119"/>
      <c r="F101" s="67">
        <f>D101+E101</f>
        <v>9692000</v>
      </c>
    </row>
    <row r="102" spans="1:6" ht="46.5" customHeight="1">
      <c r="A102" s="137" t="s">
        <v>315</v>
      </c>
      <c r="B102" s="50" t="s">
        <v>316</v>
      </c>
      <c r="C102" s="50"/>
      <c r="D102" s="124">
        <f t="shared" ref="D102:E103" si="36">D103</f>
        <v>0</v>
      </c>
      <c r="E102" s="124">
        <f t="shared" si="36"/>
        <v>8121248</v>
      </c>
      <c r="F102" s="130">
        <f t="shared" ref="F102:F104" si="37">D102+E102</f>
        <v>8121248</v>
      </c>
    </row>
    <row r="103" spans="1:6" ht="25.5">
      <c r="A103" s="61" t="s">
        <v>113</v>
      </c>
      <c r="B103" s="49" t="s">
        <v>316</v>
      </c>
      <c r="C103" s="49" t="s">
        <v>114</v>
      </c>
      <c r="D103" s="81">
        <f t="shared" si="36"/>
        <v>0</v>
      </c>
      <c r="E103" s="81">
        <f t="shared" si="36"/>
        <v>8121248</v>
      </c>
      <c r="F103" s="131">
        <f t="shared" si="37"/>
        <v>8121248</v>
      </c>
    </row>
    <row r="104" spans="1:6" ht="25.5">
      <c r="A104" s="53" t="s">
        <v>115</v>
      </c>
      <c r="B104" s="49" t="s">
        <v>316</v>
      </c>
      <c r="C104" s="49" t="s">
        <v>116</v>
      </c>
      <c r="D104" s="81"/>
      <c r="E104" s="81">
        <v>8121248</v>
      </c>
      <c r="F104" s="131">
        <f t="shared" si="37"/>
        <v>8121248</v>
      </c>
    </row>
    <row r="105" spans="1:6" ht="42.75">
      <c r="A105" s="137" t="s">
        <v>255</v>
      </c>
      <c r="B105" s="134" t="s">
        <v>216</v>
      </c>
      <c r="C105" s="134"/>
      <c r="D105" s="135">
        <f>D106</f>
        <v>1000000</v>
      </c>
      <c r="E105" s="135">
        <f t="shared" ref="E105:F107" si="38">E106</f>
        <v>0</v>
      </c>
      <c r="F105" s="135">
        <f t="shared" si="38"/>
        <v>1000000</v>
      </c>
    </row>
    <row r="106" spans="1:6" ht="38.25">
      <c r="A106" s="52" t="s">
        <v>256</v>
      </c>
      <c r="B106" s="49" t="s">
        <v>217</v>
      </c>
      <c r="C106" s="49"/>
      <c r="D106" s="67">
        <f>D107</f>
        <v>1000000</v>
      </c>
      <c r="E106" s="67">
        <f t="shared" si="38"/>
        <v>0</v>
      </c>
      <c r="F106" s="67">
        <f t="shared" si="38"/>
        <v>1000000</v>
      </c>
    </row>
    <row r="107" spans="1:6" ht="25.5">
      <c r="A107" s="61" t="s">
        <v>113</v>
      </c>
      <c r="B107" s="49" t="s">
        <v>217</v>
      </c>
      <c r="C107" s="49" t="s">
        <v>114</v>
      </c>
      <c r="D107" s="67">
        <f>D108</f>
        <v>1000000</v>
      </c>
      <c r="E107" s="67">
        <f t="shared" si="38"/>
        <v>0</v>
      </c>
      <c r="F107" s="67">
        <f t="shared" si="38"/>
        <v>1000000</v>
      </c>
    </row>
    <row r="108" spans="1:6" ht="25.5">
      <c r="A108" s="53" t="s">
        <v>115</v>
      </c>
      <c r="B108" s="49" t="s">
        <v>217</v>
      </c>
      <c r="C108" s="49" t="s">
        <v>116</v>
      </c>
      <c r="D108" s="67">
        <v>1000000</v>
      </c>
      <c r="E108" s="67"/>
      <c r="F108" s="67">
        <f>D108+E108</f>
        <v>1000000</v>
      </c>
    </row>
    <row r="109" spans="1:6" ht="42.75">
      <c r="A109" s="146" t="s">
        <v>313</v>
      </c>
      <c r="B109" s="50" t="s">
        <v>314</v>
      </c>
      <c r="C109" s="50"/>
      <c r="D109" s="124">
        <f>D110</f>
        <v>0</v>
      </c>
      <c r="E109" s="124">
        <f t="shared" ref="E109:F109" si="39">E110</f>
        <v>630730</v>
      </c>
      <c r="F109" s="124">
        <f t="shared" si="39"/>
        <v>630730</v>
      </c>
    </row>
    <row r="110" spans="1:6" ht="25.5">
      <c r="A110" s="61" t="s">
        <v>113</v>
      </c>
      <c r="B110" s="49" t="s">
        <v>314</v>
      </c>
      <c r="C110" s="49" t="s">
        <v>114</v>
      </c>
      <c r="D110" s="81">
        <f>D111</f>
        <v>0</v>
      </c>
      <c r="E110" s="81">
        <f>E111</f>
        <v>630730</v>
      </c>
      <c r="F110" s="131">
        <f t="shared" ref="F110:F111" si="40">D110+E110</f>
        <v>630730</v>
      </c>
    </row>
    <row r="111" spans="1:6" ht="25.5">
      <c r="A111" s="53" t="s">
        <v>115</v>
      </c>
      <c r="B111" s="49" t="s">
        <v>314</v>
      </c>
      <c r="C111" s="49" t="s">
        <v>116</v>
      </c>
      <c r="D111" s="81"/>
      <c r="E111" s="81">
        <v>630730</v>
      </c>
      <c r="F111" s="131">
        <f t="shared" si="40"/>
        <v>630730</v>
      </c>
    </row>
    <row r="112" spans="1:6" ht="42.75">
      <c r="A112" s="132" t="s">
        <v>270</v>
      </c>
      <c r="B112" s="134" t="s">
        <v>271</v>
      </c>
      <c r="C112" s="138"/>
      <c r="D112" s="135">
        <f>D113</f>
        <v>3150000</v>
      </c>
      <c r="E112" s="135">
        <f t="shared" ref="E112:F113" si="41">E113</f>
        <v>1180000</v>
      </c>
      <c r="F112" s="135">
        <f t="shared" si="41"/>
        <v>4330000</v>
      </c>
    </row>
    <row r="113" spans="1:6" ht="25.5">
      <c r="A113" s="61" t="s">
        <v>113</v>
      </c>
      <c r="B113" s="49" t="s">
        <v>271</v>
      </c>
      <c r="C113" s="60">
        <v>200</v>
      </c>
      <c r="D113" s="67">
        <f>D114</f>
        <v>3150000</v>
      </c>
      <c r="E113" s="67">
        <f t="shared" si="41"/>
        <v>1180000</v>
      </c>
      <c r="F113" s="67">
        <f t="shared" si="41"/>
        <v>4330000</v>
      </c>
    </row>
    <row r="114" spans="1:6" ht="25.5">
      <c r="A114" s="53" t="s">
        <v>115</v>
      </c>
      <c r="B114" s="49" t="s">
        <v>271</v>
      </c>
      <c r="C114" s="60">
        <v>240</v>
      </c>
      <c r="D114" s="67">
        <v>3150000</v>
      </c>
      <c r="E114" s="67">
        <v>1180000</v>
      </c>
      <c r="F114" s="67">
        <f>D114+E114</f>
        <v>4330000</v>
      </c>
    </row>
    <row r="115" spans="1:6" ht="28.5">
      <c r="A115" s="137" t="s">
        <v>208</v>
      </c>
      <c r="B115" s="134" t="s">
        <v>204</v>
      </c>
      <c r="C115" s="134"/>
      <c r="D115" s="135">
        <f>D116+D119+D122</f>
        <v>95000</v>
      </c>
      <c r="E115" s="135">
        <f t="shared" ref="E115:F115" si="42">E116+E119+E122</f>
        <v>5600</v>
      </c>
      <c r="F115" s="135">
        <f t="shared" si="42"/>
        <v>100600</v>
      </c>
    </row>
    <row r="116" spans="1:6" ht="25.5">
      <c r="A116" s="55" t="s">
        <v>203</v>
      </c>
      <c r="B116" s="50" t="s">
        <v>205</v>
      </c>
      <c r="C116" s="50"/>
      <c r="D116" s="57">
        <f>D117</f>
        <v>45000</v>
      </c>
      <c r="E116" s="57">
        <f t="shared" ref="E116:F117" si="43">E117</f>
        <v>0</v>
      </c>
      <c r="F116" s="57">
        <f t="shared" si="43"/>
        <v>45000</v>
      </c>
    </row>
    <row r="117" spans="1:6">
      <c r="A117" s="53" t="s">
        <v>119</v>
      </c>
      <c r="B117" s="49" t="s">
        <v>205</v>
      </c>
      <c r="C117" s="49" t="s">
        <v>118</v>
      </c>
      <c r="D117" s="67">
        <f>D118</f>
        <v>45000</v>
      </c>
      <c r="E117" s="67">
        <f t="shared" si="43"/>
        <v>0</v>
      </c>
      <c r="F117" s="67">
        <f t="shared" si="43"/>
        <v>45000</v>
      </c>
    </row>
    <row r="118" spans="1:6" ht="38.25">
      <c r="A118" s="53" t="s">
        <v>120</v>
      </c>
      <c r="B118" s="49" t="s">
        <v>205</v>
      </c>
      <c r="C118" s="49" t="s">
        <v>121</v>
      </c>
      <c r="D118" s="67">
        <v>45000</v>
      </c>
      <c r="E118" s="67"/>
      <c r="F118" s="67">
        <f>D118+E118</f>
        <v>45000</v>
      </c>
    </row>
    <row r="119" spans="1:6" ht="25.5">
      <c r="A119" s="55" t="s">
        <v>206</v>
      </c>
      <c r="B119" s="50" t="s">
        <v>207</v>
      </c>
      <c r="C119" s="50"/>
      <c r="D119" s="57">
        <f>D120</f>
        <v>45000</v>
      </c>
      <c r="E119" s="57">
        <f t="shared" ref="E119:F120" si="44">E120</f>
        <v>0</v>
      </c>
      <c r="F119" s="57">
        <f t="shared" si="44"/>
        <v>45000</v>
      </c>
    </row>
    <row r="120" spans="1:6" ht="25.5">
      <c r="A120" s="61" t="s">
        <v>113</v>
      </c>
      <c r="B120" s="49" t="s">
        <v>207</v>
      </c>
      <c r="C120" s="49" t="s">
        <v>114</v>
      </c>
      <c r="D120" s="67">
        <f>D121</f>
        <v>45000</v>
      </c>
      <c r="E120" s="67">
        <f t="shared" si="44"/>
        <v>0</v>
      </c>
      <c r="F120" s="67">
        <f t="shared" si="44"/>
        <v>45000</v>
      </c>
    </row>
    <row r="121" spans="1:6" ht="25.5">
      <c r="A121" s="53" t="s">
        <v>115</v>
      </c>
      <c r="B121" s="49" t="s">
        <v>207</v>
      </c>
      <c r="C121" s="49" t="s">
        <v>116</v>
      </c>
      <c r="D121" s="67">
        <v>45000</v>
      </c>
      <c r="E121" s="67"/>
      <c r="F121" s="67">
        <f>D121+E121</f>
        <v>45000</v>
      </c>
    </row>
    <row r="122" spans="1:6" ht="25.5">
      <c r="A122" s="55" t="s">
        <v>253</v>
      </c>
      <c r="B122" s="50" t="s">
        <v>254</v>
      </c>
      <c r="C122" s="50"/>
      <c r="D122" s="57">
        <f>D123</f>
        <v>5000</v>
      </c>
      <c r="E122" s="57">
        <f t="shared" ref="E122:F123" si="45">E123</f>
        <v>5600</v>
      </c>
      <c r="F122" s="57">
        <f t="shared" si="45"/>
        <v>10600</v>
      </c>
    </row>
    <row r="123" spans="1:6" ht="25.5">
      <c r="A123" s="53" t="s">
        <v>113</v>
      </c>
      <c r="B123" s="49" t="s">
        <v>254</v>
      </c>
      <c r="C123" s="49" t="s">
        <v>114</v>
      </c>
      <c r="D123" s="67">
        <f>D124</f>
        <v>5000</v>
      </c>
      <c r="E123" s="67">
        <f t="shared" si="45"/>
        <v>5600</v>
      </c>
      <c r="F123" s="67">
        <f t="shared" si="45"/>
        <v>10600</v>
      </c>
    </row>
    <row r="124" spans="1:6" ht="25.5">
      <c r="A124" s="53" t="s">
        <v>115</v>
      </c>
      <c r="B124" s="49" t="s">
        <v>254</v>
      </c>
      <c r="C124" s="49" t="s">
        <v>116</v>
      </c>
      <c r="D124" s="67">
        <v>5000</v>
      </c>
      <c r="E124" s="67">
        <v>5600</v>
      </c>
      <c r="F124" s="67">
        <f>D124+E124</f>
        <v>10600</v>
      </c>
    </row>
    <row r="125" spans="1:6" ht="28.5">
      <c r="A125" s="132" t="s">
        <v>136</v>
      </c>
      <c r="B125" s="134" t="s">
        <v>189</v>
      </c>
      <c r="C125" s="134"/>
      <c r="D125" s="135">
        <f>D126</f>
        <v>1029473</v>
      </c>
      <c r="E125" s="135">
        <f t="shared" ref="E125:F126" si="46">E126</f>
        <v>0</v>
      </c>
      <c r="F125" s="135">
        <f t="shared" si="46"/>
        <v>1029473</v>
      </c>
    </row>
    <row r="126" spans="1:6">
      <c r="A126" s="53" t="s">
        <v>137</v>
      </c>
      <c r="B126" s="49" t="s">
        <v>190</v>
      </c>
      <c r="C126" s="49"/>
      <c r="D126" s="67">
        <f>D127</f>
        <v>1029473</v>
      </c>
      <c r="E126" s="67">
        <f t="shared" si="46"/>
        <v>0</v>
      </c>
      <c r="F126" s="67">
        <f t="shared" si="46"/>
        <v>1029473</v>
      </c>
    </row>
    <row r="127" spans="1:6" ht="25.5">
      <c r="A127" s="53" t="s">
        <v>138</v>
      </c>
      <c r="B127" s="49" t="s">
        <v>191</v>
      </c>
      <c r="C127" s="49"/>
      <c r="D127" s="67">
        <f>D128+D130</f>
        <v>1029473</v>
      </c>
      <c r="E127" s="67">
        <f t="shared" ref="E127:F127" si="47">E128+E130</f>
        <v>0</v>
      </c>
      <c r="F127" s="67">
        <f t="shared" si="47"/>
        <v>1029473</v>
      </c>
    </row>
    <row r="128" spans="1:6" ht="51">
      <c r="A128" s="53" t="s">
        <v>110</v>
      </c>
      <c r="B128" s="49" t="s">
        <v>191</v>
      </c>
      <c r="C128" s="49" t="s">
        <v>111</v>
      </c>
      <c r="D128" s="67">
        <f>D129</f>
        <v>857000</v>
      </c>
      <c r="E128" s="67">
        <f t="shared" ref="E128:F128" si="48">E129</f>
        <v>0</v>
      </c>
      <c r="F128" s="67">
        <f t="shared" si="48"/>
        <v>857000</v>
      </c>
    </row>
    <row r="129" spans="1:6" ht="25.5">
      <c r="A129" s="53" t="s">
        <v>112</v>
      </c>
      <c r="B129" s="49" t="s">
        <v>191</v>
      </c>
      <c r="C129" s="49" t="s">
        <v>36</v>
      </c>
      <c r="D129" s="67">
        <v>857000</v>
      </c>
      <c r="E129" s="67"/>
      <c r="F129" s="67">
        <f>D129+E129</f>
        <v>857000</v>
      </c>
    </row>
    <row r="130" spans="1:6" ht="25.5">
      <c r="A130" s="53" t="s">
        <v>113</v>
      </c>
      <c r="B130" s="49" t="s">
        <v>191</v>
      </c>
      <c r="C130" s="49" t="s">
        <v>114</v>
      </c>
      <c r="D130" s="67">
        <f>D131</f>
        <v>172473</v>
      </c>
      <c r="E130" s="67">
        <f t="shared" ref="E130:F130" si="49">E131</f>
        <v>0</v>
      </c>
      <c r="F130" s="67">
        <f t="shared" si="49"/>
        <v>172473</v>
      </c>
    </row>
    <row r="131" spans="1:6" ht="25.5">
      <c r="A131" s="53" t="s">
        <v>115</v>
      </c>
      <c r="B131" s="49" t="s">
        <v>191</v>
      </c>
      <c r="C131" s="49" t="s">
        <v>116</v>
      </c>
      <c r="D131" s="67">
        <v>172473</v>
      </c>
      <c r="E131" s="67"/>
      <c r="F131" s="67">
        <f>D131+E131</f>
        <v>172473</v>
      </c>
    </row>
    <row r="132" spans="1:6">
      <c r="A132" s="73" t="s">
        <v>139</v>
      </c>
      <c r="B132" s="74" t="s">
        <v>140</v>
      </c>
      <c r="C132" s="74" t="s">
        <v>140</v>
      </c>
      <c r="D132" s="77">
        <f>D10+D31+D35+D39+D43+D47+D53+D57+D61+D70+D76+D86+D90+D94+D98+D102+D105+D109+D112+D115+D125</f>
        <v>81985335.150000006</v>
      </c>
      <c r="E132" s="77">
        <f t="shared" ref="E132:F132" si="50">E10+E31+E35+E39+E43+E47+E53+E57+E61+E70+E76+E86+E90+E94+E98+E102+E105+E109+E112+E115+E125</f>
        <v>14897018.07</v>
      </c>
      <c r="F132" s="77">
        <f t="shared" si="50"/>
        <v>96882353.219999999</v>
      </c>
    </row>
    <row r="133" spans="1:6">
      <c r="A133" s="72"/>
      <c r="B133" s="72"/>
      <c r="C133" s="72"/>
      <c r="D133" s="72"/>
    </row>
    <row r="134" spans="1:6">
      <c r="A134" s="72"/>
      <c r="B134" s="72"/>
      <c r="C134" s="72"/>
      <c r="D134" s="72"/>
    </row>
    <row r="135" spans="1:6">
      <c r="A135" s="72"/>
      <c r="B135" s="72"/>
      <c r="C135" s="72"/>
      <c r="D135" s="72"/>
    </row>
    <row r="136" spans="1:6">
      <c r="A136" s="72"/>
      <c r="B136" s="72"/>
      <c r="C136" s="72"/>
      <c r="D136" s="72"/>
    </row>
    <row r="137" spans="1:6">
      <c r="A137" s="72"/>
      <c r="B137" s="72"/>
      <c r="C137" s="72"/>
      <c r="D137" s="72"/>
    </row>
    <row r="138" spans="1:6">
      <c r="A138" s="33"/>
      <c r="B138" s="33"/>
      <c r="C138" s="33"/>
      <c r="D138" s="33"/>
    </row>
    <row r="139" spans="1:6">
      <c r="A139" s="33"/>
      <c r="B139" s="33"/>
      <c r="C139" s="33"/>
      <c r="D139" s="33"/>
    </row>
    <row r="140" spans="1:6">
      <c r="A140" s="33"/>
      <c r="B140" s="33"/>
      <c r="C140" s="33"/>
      <c r="D140" s="33"/>
    </row>
    <row r="141" spans="1:6">
      <c r="A141" s="33"/>
      <c r="B141" s="33"/>
      <c r="C141" s="33"/>
      <c r="D141" s="33"/>
    </row>
    <row r="142" spans="1:6">
      <c r="A142" s="33"/>
      <c r="B142" s="33"/>
      <c r="C142" s="33"/>
      <c r="D142" s="33"/>
    </row>
    <row r="143" spans="1:6">
      <c r="A143" s="33"/>
      <c r="B143" s="33"/>
      <c r="C143" s="33"/>
      <c r="D143" s="33"/>
    </row>
    <row r="144" spans="1:6">
      <c r="A144" s="33"/>
      <c r="B144" s="33"/>
      <c r="C144" s="33"/>
      <c r="D144" s="33"/>
    </row>
    <row r="145" spans="1:4">
      <c r="A145" s="33"/>
      <c r="B145" s="33"/>
      <c r="C145" s="33"/>
      <c r="D145" s="33"/>
    </row>
    <row r="146" spans="1:4">
      <c r="A146" s="33"/>
      <c r="B146" s="33"/>
      <c r="C146" s="33"/>
      <c r="D146" s="33"/>
    </row>
    <row r="147" spans="1:4">
      <c r="A147" s="33"/>
      <c r="B147" s="33"/>
      <c r="C147" s="33"/>
      <c r="D147" s="33"/>
    </row>
    <row r="148" spans="1:4">
      <c r="A148" s="33"/>
      <c r="B148" s="33"/>
      <c r="C148" s="33"/>
      <c r="D148" s="33"/>
    </row>
    <row r="149" spans="1:4">
      <c r="A149" s="33"/>
      <c r="B149" s="33"/>
      <c r="C149" s="33"/>
      <c r="D149" s="33"/>
    </row>
    <row r="150" spans="1:4">
      <c r="A150" s="33"/>
      <c r="B150" s="33"/>
      <c r="C150" s="33"/>
      <c r="D150" s="33"/>
    </row>
    <row r="151" spans="1:4">
      <c r="A151" s="33"/>
      <c r="B151" s="33"/>
      <c r="C151" s="33"/>
      <c r="D151" s="33"/>
    </row>
    <row r="152" spans="1:4">
      <c r="A152" s="33"/>
      <c r="B152" s="33"/>
      <c r="C152" s="33"/>
      <c r="D152" s="33"/>
    </row>
    <row r="153" spans="1:4">
      <c r="A153" s="33"/>
      <c r="B153" s="33"/>
      <c r="C153" s="33"/>
      <c r="D153" s="33"/>
    </row>
    <row r="154" spans="1:4">
      <c r="A154" s="33"/>
      <c r="B154" s="33"/>
      <c r="C154" s="33"/>
      <c r="D154" s="33"/>
    </row>
    <row r="155" spans="1:4">
      <c r="A155" s="33"/>
      <c r="B155" s="33"/>
      <c r="C155" s="33"/>
      <c r="D155" s="33"/>
    </row>
    <row r="156" spans="1:4">
      <c r="A156" s="33"/>
      <c r="B156" s="33"/>
      <c r="C156" s="33"/>
      <c r="D156" s="33"/>
    </row>
    <row r="157" spans="1:4">
      <c r="A157" s="33"/>
      <c r="B157" s="33"/>
      <c r="C157" s="33"/>
      <c r="D157" s="33"/>
    </row>
    <row r="158" spans="1:4">
      <c r="A158" s="33"/>
      <c r="B158" s="33"/>
      <c r="C158" s="33"/>
      <c r="D158" s="33"/>
    </row>
    <row r="159" spans="1:4">
      <c r="A159" s="33"/>
      <c r="B159" s="33"/>
      <c r="C159" s="33"/>
      <c r="D159" s="33"/>
    </row>
    <row r="160" spans="1:4">
      <c r="A160" s="33"/>
      <c r="B160" s="33"/>
      <c r="C160" s="33"/>
      <c r="D160" s="33"/>
    </row>
    <row r="161" spans="1:4">
      <c r="A161" s="33"/>
      <c r="B161" s="33"/>
      <c r="C161" s="33"/>
      <c r="D161" s="33"/>
    </row>
    <row r="162" spans="1:4">
      <c r="A162" s="33"/>
      <c r="B162" s="33"/>
      <c r="C162" s="33"/>
      <c r="D162" s="33"/>
    </row>
    <row r="163" spans="1:4">
      <c r="A163" s="33"/>
      <c r="B163" s="33"/>
      <c r="C163" s="33"/>
      <c r="D163" s="33"/>
    </row>
    <row r="164" spans="1:4">
      <c r="A164" s="33"/>
      <c r="B164" s="33"/>
      <c r="C164" s="33"/>
      <c r="D164" s="33"/>
    </row>
    <row r="165" spans="1:4">
      <c r="A165" s="33"/>
      <c r="B165" s="33"/>
      <c r="C165" s="33"/>
      <c r="D165" s="33"/>
    </row>
    <row r="166" spans="1:4">
      <c r="A166" s="33"/>
      <c r="B166" s="33"/>
      <c r="C166" s="33"/>
      <c r="D166" s="33"/>
    </row>
    <row r="167" spans="1:4">
      <c r="A167" s="33"/>
      <c r="B167" s="33"/>
      <c r="C167" s="33"/>
      <c r="D167" s="33"/>
    </row>
    <row r="168" spans="1:4">
      <c r="A168" s="33"/>
      <c r="B168" s="33"/>
      <c r="C168" s="33"/>
      <c r="D168" s="33"/>
    </row>
    <row r="169" spans="1:4">
      <c r="A169" s="33"/>
      <c r="B169" s="33"/>
      <c r="C169" s="33"/>
      <c r="D169" s="33"/>
    </row>
    <row r="170" spans="1:4">
      <c r="A170" s="33"/>
      <c r="B170" s="33"/>
      <c r="C170" s="33"/>
      <c r="D170" s="33"/>
    </row>
    <row r="171" spans="1:4">
      <c r="A171" s="33"/>
      <c r="B171" s="33"/>
      <c r="C171" s="33"/>
      <c r="D171" s="33"/>
    </row>
    <row r="172" spans="1:4">
      <c r="A172" s="33"/>
      <c r="B172" s="33"/>
      <c r="C172" s="33"/>
      <c r="D172" s="33"/>
    </row>
    <row r="173" spans="1:4">
      <c r="A173" s="33"/>
      <c r="B173" s="33"/>
      <c r="C173" s="33"/>
      <c r="D173" s="33"/>
    </row>
    <row r="174" spans="1:4">
      <c r="A174" s="33"/>
      <c r="B174" s="33"/>
      <c r="C174" s="33"/>
      <c r="D174" s="33"/>
    </row>
    <row r="175" spans="1:4">
      <c r="A175" s="33"/>
      <c r="B175" s="33"/>
      <c r="C175" s="33"/>
      <c r="D175" s="33"/>
    </row>
    <row r="176" spans="1:4">
      <c r="A176" s="33"/>
      <c r="B176" s="33"/>
      <c r="C176" s="33"/>
      <c r="D176" s="33"/>
    </row>
    <row r="177" spans="1:4">
      <c r="A177" s="33"/>
      <c r="B177" s="33"/>
      <c r="C177" s="33"/>
      <c r="D177" s="33"/>
    </row>
    <row r="178" spans="1:4">
      <c r="A178" s="33"/>
      <c r="B178" s="33"/>
      <c r="C178" s="33"/>
      <c r="D178" s="33"/>
    </row>
    <row r="179" spans="1:4">
      <c r="A179" s="33"/>
      <c r="B179" s="33"/>
      <c r="C179" s="33"/>
      <c r="D179" s="33"/>
    </row>
    <row r="180" spans="1:4">
      <c r="A180" s="33"/>
      <c r="B180" s="33"/>
      <c r="C180" s="33"/>
      <c r="D180" s="33"/>
    </row>
    <row r="181" spans="1:4">
      <c r="A181" s="33"/>
      <c r="B181" s="33"/>
      <c r="C181" s="33"/>
      <c r="D181" s="33"/>
    </row>
    <row r="182" spans="1:4">
      <c r="A182" s="33"/>
      <c r="B182" s="33"/>
      <c r="C182" s="33"/>
      <c r="D182" s="33"/>
    </row>
    <row r="183" spans="1:4">
      <c r="A183" s="33"/>
      <c r="B183" s="33"/>
      <c r="C183" s="33"/>
      <c r="D183" s="33"/>
    </row>
    <row r="184" spans="1:4">
      <c r="A184" s="33"/>
      <c r="B184" s="33"/>
      <c r="C184" s="33"/>
      <c r="D184" s="33"/>
    </row>
    <row r="185" spans="1:4">
      <c r="A185" s="33"/>
      <c r="B185" s="33"/>
      <c r="C185" s="33"/>
      <c r="D185" s="33"/>
    </row>
    <row r="186" spans="1:4">
      <c r="A186" s="33"/>
      <c r="B186" s="33"/>
      <c r="C186" s="33"/>
      <c r="D186" s="33"/>
    </row>
    <row r="187" spans="1:4">
      <c r="A187" s="33"/>
      <c r="B187" s="33"/>
      <c r="C187" s="33"/>
      <c r="D187" s="33"/>
    </row>
    <row r="188" spans="1:4">
      <c r="A188" s="33"/>
      <c r="B188" s="33"/>
      <c r="C188" s="33"/>
      <c r="D188" s="33"/>
    </row>
    <row r="189" spans="1:4">
      <c r="A189" s="33"/>
      <c r="B189" s="33"/>
      <c r="C189" s="33"/>
      <c r="D189" s="33"/>
    </row>
    <row r="190" spans="1:4">
      <c r="A190" s="33"/>
      <c r="B190" s="33"/>
      <c r="C190" s="33"/>
      <c r="D190" s="33"/>
    </row>
    <row r="191" spans="1:4">
      <c r="A191" s="33"/>
      <c r="B191" s="33"/>
      <c r="C191" s="33"/>
      <c r="D191" s="33"/>
    </row>
    <row r="192" spans="1:4">
      <c r="A192" s="33"/>
      <c r="B192" s="33"/>
      <c r="C192" s="33"/>
      <c r="D192" s="33"/>
    </row>
    <row r="193" spans="1:4">
      <c r="A193" s="33"/>
      <c r="B193" s="33"/>
      <c r="C193" s="33"/>
      <c r="D193" s="33"/>
    </row>
    <row r="194" spans="1:4">
      <c r="A194" s="33"/>
      <c r="B194" s="33"/>
      <c r="C194" s="33"/>
      <c r="D194" s="33"/>
    </row>
    <row r="195" spans="1:4">
      <c r="A195" s="33"/>
      <c r="B195" s="33"/>
      <c r="C195" s="33"/>
      <c r="D195" s="33"/>
    </row>
    <row r="196" spans="1:4">
      <c r="A196" s="33"/>
      <c r="B196" s="33"/>
      <c r="C196" s="33"/>
      <c r="D196" s="33"/>
    </row>
    <row r="197" spans="1:4">
      <c r="A197" s="33"/>
      <c r="B197" s="33"/>
      <c r="C197" s="33"/>
      <c r="D197" s="33"/>
    </row>
    <row r="198" spans="1:4">
      <c r="A198" s="33"/>
      <c r="B198" s="33"/>
      <c r="C198" s="33"/>
      <c r="D198" s="33"/>
    </row>
    <row r="199" spans="1:4">
      <c r="A199" s="33"/>
      <c r="B199" s="33"/>
      <c r="C199" s="33"/>
      <c r="D199" s="33"/>
    </row>
    <row r="200" spans="1:4">
      <c r="A200" s="33"/>
      <c r="B200" s="33"/>
      <c r="C200" s="33"/>
      <c r="D200" s="33"/>
    </row>
    <row r="201" spans="1:4">
      <c r="A201" s="33"/>
      <c r="B201" s="33"/>
      <c r="C201" s="33"/>
      <c r="D201" s="33"/>
    </row>
    <row r="202" spans="1:4">
      <c r="A202" s="33"/>
      <c r="B202" s="33"/>
      <c r="C202" s="33"/>
      <c r="D202" s="33"/>
    </row>
    <row r="203" spans="1:4">
      <c r="A203" s="33"/>
      <c r="B203" s="33"/>
      <c r="C203" s="33"/>
      <c r="D203" s="33"/>
    </row>
    <row r="204" spans="1:4">
      <c r="A204" s="33"/>
      <c r="B204" s="33"/>
      <c r="C204" s="33"/>
      <c r="D204" s="33"/>
    </row>
    <row r="205" spans="1:4">
      <c r="A205" s="33"/>
      <c r="B205" s="33"/>
      <c r="C205" s="33"/>
      <c r="D205" s="33"/>
    </row>
    <row r="206" spans="1:4">
      <c r="A206" s="33"/>
      <c r="B206" s="33"/>
      <c r="C206" s="33"/>
      <c r="D206" s="33"/>
    </row>
    <row r="207" spans="1:4">
      <c r="A207" s="33"/>
      <c r="B207" s="33"/>
      <c r="C207" s="33"/>
      <c r="D207" s="33"/>
    </row>
    <row r="208" spans="1:4">
      <c r="A208" s="33"/>
      <c r="B208" s="33"/>
      <c r="C208" s="33"/>
      <c r="D208" s="33"/>
    </row>
    <row r="209" spans="1:4">
      <c r="A209" s="33"/>
      <c r="B209" s="33"/>
      <c r="C209" s="33"/>
      <c r="D209" s="33"/>
    </row>
    <row r="210" spans="1:4">
      <c r="A210" s="33"/>
      <c r="B210" s="33"/>
      <c r="C210" s="33"/>
      <c r="D210" s="33"/>
    </row>
    <row r="211" spans="1:4">
      <c r="A211" s="33"/>
      <c r="B211" s="33"/>
      <c r="C211" s="33"/>
      <c r="D211" s="33"/>
    </row>
    <row r="212" spans="1:4">
      <c r="A212" s="33"/>
      <c r="B212" s="33"/>
      <c r="C212" s="33"/>
      <c r="D212" s="33"/>
    </row>
    <row r="213" spans="1:4">
      <c r="A213" s="33"/>
      <c r="B213" s="33"/>
      <c r="C213" s="33"/>
      <c r="D213" s="33"/>
    </row>
    <row r="214" spans="1:4">
      <c r="A214" s="33"/>
      <c r="B214" s="33"/>
      <c r="C214" s="33"/>
      <c r="D214" s="33"/>
    </row>
    <row r="215" spans="1:4">
      <c r="A215" s="33"/>
      <c r="B215" s="33"/>
      <c r="C215" s="33"/>
      <c r="D215" s="33"/>
    </row>
    <row r="216" spans="1:4">
      <c r="A216" s="33"/>
      <c r="B216" s="33"/>
      <c r="C216" s="33"/>
      <c r="D216" s="33"/>
    </row>
    <row r="217" spans="1:4">
      <c r="A217" s="33"/>
      <c r="B217" s="33"/>
      <c r="C217" s="33"/>
      <c r="D217" s="33"/>
    </row>
    <row r="218" spans="1:4">
      <c r="A218" s="33"/>
      <c r="B218" s="33"/>
      <c r="C218" s="33"/>
      <c r="D218" s="33"/>
    </row>
    <row r="219" spans="1:4">
      <c r="A219" s="33"/>
      <c r="B219" s="33"/>
      <c r="C219" s="33"/>
      <c r="D219" s="33"/>
    </row>
    <row r="220" spans="1:4">
      <c r="A220" s="33"/>
      <c r="B220" s="33"/>
      <c r="C220" s="33"/>
      <c r="D220" s="33"/>
    </row>
    <row r="221" spans="1:4">
      <c r="A221" s="33"/>
      <c r="B221" s="33"/>
      <c r="C221" s="33"/>
      <c r="D221" s="33"/>
    </row>
    <row r="222" spans="1:4">
      <c r="A222" s="33"/>
      <c r="B222" s="33"/>
      <c r="C222" s="33"/>
      <c r="D222" s="33"/>
    </row>
    <row r="223" spans="1:4">
      <c r="A223" s="33"/>
      <c r="B223" s="33"/>
      <c r="C223" s="33"/>
      <c r="D223" s="33"/>
    </row>
    <row r="224" spans="1:4">
      <c r="A224" s="33"/>
      <c r="B224" s="33"/>
      <c r="C224" s="33"/>
      <c r="D224" s="33"/>
    </row>
    <row r="225" spans="1:4">
      <c r="A225" s="33"/>
      <c r="B225" s="33"/>
      <c r="C225" s="33"/>
      <c r="D225" s="33"/>
    </row>
    <row r="226" spans="1:4">
      <c r="A226" s="33"/>
      <c r="B226" s="33"/>
      <c r="C226" s="33"/>
      <c r="D226" s="33"/>
    </row>
    <row r="227" spans="1:4">
      <c r="A227" s="33"/>
      <c r="B227" s="33"/>
      <c r="C227" s="33"/>
      <c r="D227" s="33"/>
    </row>
    <row r="228" spans="1:4">
      <c r="A228" s="33"/>
      <c r="B228" s="33"/>
      <c r="C228" s="33"/>
      <c r="D228" s="33"/>
    </row>
    <row r="229" spans="1:4">
      <c r="A229" s="33"/>
      <c r="B229" s="33"/>
      <c r="C229" s="33"/>
      <c r="D229" s="33"/>
    </row>
    <row r="230" spans="1:4">
      <c r="A230" s="33"/>
      <c r="B230" s="33"/>
      <c r="C230" s="33"/>
      <c r="D230" s="33"/>
    </row>
    <row r="231" spans="1:4">
      <c r="A231" s="33"/>
      <c r="B231" s="33"/>
      <c r="C231" s="33"/>
      <c r="D231" s="33"/>
    </row>
    <row r="232" spans="1:4">
      <c r="A232" s="33"/>
      <c r="B232" s="33"/>
      <c r="C232" s="33"/>
      <c r="D232" s="33"/>
    </row>
    <row r="233" spans="1:4">
      <c r="A233" s="33"/>
      <c r="B233" s="33"/>
      <c r="C233" s="33"/>
      <c r="D233" s="33"/>
    </row>
    <row r="234" spans="1:4">
      <c r="A234" s="33"/>
      <c r="B234" s="33"/>
      <c r="C234" s="33"/>
      <c r="D234" s="33"/>
    </row>
    <row r="235" spans="1:4">
      <c r="A235" s="33"/>
      <c r="B235" s="33"/>
      <c r="C235" s="33"/>
      <c r="D235" s="33"/>
    </row>
  </sheetData>
  <mergeCells count="6">
    <mergeCell ref="D7:F7"/>
    <mergeCell ref="A2:F2"/>
    <mergeCell ref="A1:F1"/>
    <mergeCell ref="A3:F3"/>
    <mergeCell ref="A4:F4"/>
    <mergeCell ref="A6:F6"/>
  </mergeCells>
  <pageMargins left="0.70866141732283472" right="0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7"/>
  <sheetViews>
    <sheetView tabSelected="1" view="pageBreakPreview" zoomScaleSheetLayoutView="100" workbookViewId="0">
      <selection activeCell="E10" sqref="E10"/>
    </sheetView>
  </sheetViews>
  <sheetFormatPr defaultRowHeight="15"/>
  <cols>
    <col min="2" max="2" width="63" customWidth="1"/>
    <col min="3" max="3" width="6" customWidth="1"/>
    <col min="4" max="5" width="17.140625" bestFit="1" customWidth="1"/>
    <col min="6" max="6" width="18.7109375" bestFit="1" customWidth="1"/>
    <col min="258" max="258" width="63" customWidth="1"/>
    <col min="259" max="259" width="14.85546875" customWidth="1"/>
    <col min="260" max="260" width="16" customWidth="1"/>
    <col min="514" max="514" width="63" customWidth="1"/>
    <col min="515" max="515" width="14.85546875" customWidth="1"/>
    <col min="516" max="516" width="16" customWidth="1"/>
    <col min="770" max="770" width="63" customWidth="1"/>
    <col min="771" max="771" width="14.85546875" customWidth="1"/>
    <col min="772" max="772" width="16" customWidth="1"/>
    <col min="1026" max="1026" width="63" customWidth="1"/>
    <col min="1027" max="1027" width="14.85546875" customWidth="1"/>
    <col min="1028" max="1028" width="16" customWidth="1"/>
    <col min="1282" max="1282" width="63" customWidth="1"/>
    <col min="1283" max="1283" width="14.85546875" customWidth="1"/>
    <col min="1284" max="1284" width="16" customWidth="1"/>
    <col min="1538" max="1538" width="63" customWidth="1"/>
    <col min="1539" max="1539" width="14.85546875" customWidth="1"/>
    <col min="1540" max="1540" width="16" customWidth="1"/>
    <col min="1794" max="1794" width="63" customWidth="1"/>
    <col min="1795" max="1795" width="14.85546875" customWidth="1"/>
    <col min="1796" max="1796" width="16" customWidth="1"/>
    <col min="2050" max="2050" width="63" customWidth="1"/>
    <col min="2051" max="2051" width="14.85546875" customWidth="1"/>
    <col min="2052" max="2052" width="16" customWidth="1"/>
    <col min="2306" max="2306" width="63" customWidth="1"/>
    <col min="2307" max="2307" width="14.85546875" customWidth="1"/>
    <col min="2308" max="2308" width="16" customWidth="1"/>
    <col min="2562" max="2562" width="63" customWidth="1"/>
    <col min="2563" max="2563" width="14.85546875" customWidth="1"/>
    <col min="2564" max="2564" width="16" customWidth="1"/>
    <col min="2818" max="2818" width="63" customWidth="1"/>
    <col min="2819" max="2819" width="14.85546875" customWidth="1"/>
    <col min="2820" max="2820" width="16" customWidth="1"/>
    <col min="3074" max="3074" width="63" customWidth="1"/>
    <col min="3075" max="3075" width="14.85546875" customWidth="1"/>
    <col min="3076" max="3076" width="16" customWidth="1"/>
    <col min="3330" max="3330" width="63" customWidth="1"/>
    <col min="3331" max="3331" width="14.85546875" customWidth="1"/>
    <col min="3332" max="3332" width="16" customWidth="1"/>
    <col min="3586" max="3586" width="63" customWidth="1"/>
    <col min="3587" max="3587" width="14.85546875" customWidth="1"/>
    <col min="3588" max="3588" width="16" customWidth="1"/>
    <col min="3842" max="3842" width="63" customWidth="1"/>
    <col min="3843" max="3843" width="14.85546875" customWidth="1"/>
    <col min="3844" max="3844" width="16" customWidth="1"/>
    <col min="4098" max="4098" width="63" customWidth="1"/>
    <col min="4099" max="4099" width="14.85546875" customWidth="1"/>
    <col min="4100" max="4100" width="16" customWidth="1"/>
    <col min="4354" max="4354" width="63" customWidth="1"/>
    <col min="4355" max="4355" width="14.85546875" customWidth="1"/>
    <col min="4356" max="4356" width="16" customWidth="1"/>
    <col min="4610" max="4610" width="63" customWidth="1"/>
    <col min="4611" max="4611" width="14.85546875" customWidth="1"/>
    <col min="4612" max="4612" width="16" customWidth="1"/>
    <col min="4866" max="4866" width="63" customWidth="1"/>
    <col min="4867" max="4867" width="14.85546875" customWidth="1"/>
    <col min="4868" max="4868" width="16" customWidth="1"/>
    <col min="5122" max="5122" width="63" customWidth="1"/>
    <col min="5123" max="5123" width="14.85546875" customWidth="1"/>
    <col min="5124" max="5124" width="16" customWidth="1"/>
    <col min="5378" max="5378" width="63" customWidth="1"/>
    <col min="5379" max="5379" width="14.85546875" customWidth="1"/>
    <col min="5380" max="5380" width="16" customWidth="1"/>
    <col min="5634" max="5634" width="63" customWidth="1"/>
    <col min="5635" max="5635" width="14.85546875" customWidth="1"/>
    <col min="5636" max="5636" width="16" customWidth="1"/>
    <col min="5890" max="5890" width="63" customWidth="1"/>
    <col min="5891" max="5891" width="14.85546875" customWidth="1"/>
    <col min="5892" max="5892" width="16" customWidth="1"/>
    <col min="6146" max="6146" width="63" customWidth="1"/>
    <col min="6147" max="6147" width="14.85546875" customWidth="1"/>
    <col min="6148" max="6148" width="16" customWidth="1"/>
    <col min="6402" max="6402" width="63" customWidth="1"/>
    <col min="6403" max="6403" width="14.85546875" customWidth="1"/>
    <col min="6404" max="6404" width="16" customWidth="1"/>
    <col min="6658" max="6658" width="63" customWidth="1"/>
    <col min="6659" max="6659" width="14.85546875" customWidth="1"/>
    <col min="6660" max="6660" width="16" customWidth="1"/>
    <col min="6914" max="6914" width="63" customWidth="1"/>
    <col min="6915" max="6915" width="14.85546875" customWidth="1"/>
    <col min="6916" max="6916" width="16" customWidth="1"/>
    <col min="7170" max="7170" width="63" customWidth="1"/>
    <col min="7171" max="7171" width="14.85546875" customWidth="1"/>
    <col min="7172" max="7172" width="16" customWidth="1"/>
    <col min="7426" max="7426" width="63" customWidth="1"/>
    <col min="7427" max="7427" width="14.85546875" customWidth="1"/>
    <col min="7428" max="7428" width="16" customWidth="1"/>
    <col min="7682" max="7682" width="63" customWidth="1"/>
    <col min="7683" max="7683" width="14.85546875" customWidth="1"/>
    <col min="7684" max="7684" width="16" customWidth="1"/>
    <col min="7938" max="7938" width="63" customWidth="1"/>
    <col min="7939" max="7939" width="14.85546875" customWidth="1"/>
    <col min="7940" max="7940" width="16" customWidth="1"/>
    <col min="8194" max="8194" width="63" customWidth="1"/>
    <col min="8195" max="8195" width="14.85546875" customWidth="1"/>
    <col min="8196" max="8196" width="16" customWidth="1"/>
    <col min="8450" max="8450" width="63" customWidth="1"/>
    <col min="8451" max="8451" width="14.85546875" customWidth="1"/>
    <col min="8452" max="8452" width="16" customWidth="1"/>
    <col min="8706" max="8706" width="63" customWidth="1"/>
    <col min="8707" max="8707" width="14.85546875" customWidth="1"/>
    <col min="8708" max="8708" width="16" customWidth="1"/>
    <col min="8962" max="8962" width="63" customWidth="1"/>
    <col min="8963" max="8963" width="14.85546875" customWidth="1"/>
    <col min="8964" max="8964" width="16" customWidth="1"/>
    <col min="9218" max="9218" width="63" customWidth="1"/>
    <col min="9219" max="9219" width="14.85546875" customWidth="1"/>
    <col min="9220" max="9220" width="16" customWidth="1"/>
    <col min="9474" max="9474" width="63" customWidth="1"/>
    <col min="9475" max="9475" width="14.85546875" customWidth="1"/>
    <col min="9476" max="9476" width="16" customWidth="1"/>
    <col min="9730" max="9730" width="63" customWidth="1"/>
    <col min="9731" max="9731" width="14.85546875" customWidth="1"/>
    <col min="9732" max="9732" width="16" customWidth="1"/>
    <col min="9986" max="9986" width="63" customWidth="1"/>
    <col min="9987" max="9987" width="14.85546875" customWidth="1"/>
    <col min="9988" max="9988" width="16" customWidth="1"/>
    <col min="10242" max="10242" width="63" customWidth="1"/>
    <col min="10243" max="10243" width="14.85546875" customWidth="1"/>
    <col min="10244" max="10244" width="16" customWidth="1"/>
    <col min="10498" max="10498" width="63" customWidth="1"/>
    <col min="10499" max="10499" width="14.85546875" customWidth="1"/>
    <col min="10500" max="10500" width="16" customWidth="1"/>
    <col min="10754" max="10754" width="63" customWidth="1"/>
    <col min="10755" max="10755" width="14.85546875" customWidth="1"/>
    <col min="10756" max="10756" width="16" customWidth="1"/>
    <col min="11010" max="11010" width="63" customWidth="1"/>
    <col min="11011" max="11011" width="14.85546875" customWidth="1"/>
    <col min="11012" max="11012" width="16" customWidth="1"/>
    <col min="11266" max="11266" width="63" customWidth="1"/>
    <col min="11267" max="11267" width="14.85546875" customWidth="1"/>
    <col min="11268" max="11268" width="16" customWidth="1"/>
    <col min="11522" max="11522" width="63" customWidth="1"/>
    <col min="11523" max="11523" width="14.85546875" customWidth="1"/>
    <col min="11524" max="11524" width="16" customWidth="1"/>
    <col min="11778" max="11778" width="63" customWidth="1"/>
    <col min="11779" max="11779" width="14.85546875" customWidth="1"/>
    <col min="11780" max="11780" width="16" customWidth="1"/>
    <col min="12034" max="12034" width="63" customWidth="1"/>
    <col min="12035" max="12035" width="14.85546875" customWidth="1"/>
    <col min="12036" max="12036" width="16" customWidth="1"/>
    <col min="12290" max="12290" width="63" customWidth="1"/>
    <col min="12291" max="12291" width="14.85546875" customWidth="1"/>
    <col min="12292" max="12292" width="16" customWidth="1"/>
    <col min="12546" max="12546" width="63" customWidth="1"/>
    <col min="12547" max="12547" width="14.85546875" customWidth="1"/>
    <col min="12548" max="12548" width="16" customWidth="1"/>
    <col min="12802" max="12802" width="63" customWidth="1"/>
    <col min="12803" max="12803" width="14.85546875" customWidth="1"/>
    <col min="12804" max="12804" width="16" customWidth="1"/>
    <col min="13058" max="13058" width="63" customWidth="1"/>
    <col min="13059" max="13059" width="14.85546875" customWidth="1"/>
    <col min="13060" max="13060" width="16" customWidth="1"/>
    <col min="13314" max="13314" width="63" customWidth="1"/>
    <col min="13315" max="13315" width="14.85546875" customWidth="1"/>
    <col min="13316" max="13316" width="16" customWidth="1"/>
    <col min="13570" max="13570" width="63" customWidth="1"/>
    <col min="13571" max="13571" width="14.85546875" customWidth="1"/>
    <col min="13572" max="13572" width="16" customWidth="1"/>
    <col min="13826" max="13826" width="63" customWidth="1"/>
    <col min="13827" max="13827" width="14.85546875" customWidth="1"/>
    <col min="13828" max="13828" width="16" customWidth="1"/>
    <col min="14082" max="14082" width="63" customWidth="1"/>
    <col min="14083" max="14083" width="14.85546875" customWidth="1"/>
    <col min="14084" max="14084" width="16" customWidth="1"/>
    <col min="14338" max="14338" width="63" customWidth="1"/>
    <col min="14339" max="14339" width="14.85546875" customWidth="1"/>
    <col min="14340" max="14340" width="16" customWidth="1"/>
    <col min="14594" max="14594" width="63" customWidth="1"/>
    <col min="14595" max="14595" width="14.85546875" customWidth="1"/>
    <col min="14596" max="14596" width="16" customWidth="1"/>
    <col min="14850" max="14850" width="63" customWidth="1"/>
    <col min="14851" max="14851" width="14.85546875" customWidth="1"/>
    <col min="14852" max="14852" width="16" customWidth="1"/>
    <col min="15106" max="15106" width="63" customWidth="1"/>
    <col min="15107" max="15107" width="14.85546875" customWidth="1"/>
    <col min="15108" max="15108" width="16" customWidth="1"/>
    <col min="15362" max="15362" width="63" customWidth="1"/>
    <col min="15363" max="15363" width="14.85546875" customWidth="1"/>
    <col min="15364" max="15364" width="16" customWidth="1"/>
    <col min="15618" max="15618" width="63" customWidth="1"/>
    <col min="15619" max="15619" width="14.85546875" customWidth="1"/>
    <col min="15620" max="15620" width="16" customWidth="1"/>
    <col min="15874" max="15874" width="63" customWidth="1"/>
    <col min="15875" max="15875" width="14.85546875" customWidth="1"/>
    <col min="15876" max="15876" width="16" customWidth="1"/>
    <col min="16130" max="16130" width="63" customWidth="1"/>
    <col min="16131" max="16131" width="14.85546875" customWidth="1"/>
    <col min="16132" max="16132" width="16" customWidth="1"/>
  </cols>
  <sheetData>
    <row r="1" spans="1:6">
      <c r="A1" s="162" t="s">
        <v>243</v>
      </c>
      <c r="B1" s="162"/>
      <c r="C1" s="162"/>
      <c r="D1" s="162"/>
      <c r="E1" s="162"/>
      <c r="F1" s="162"/>
    </row>
    <row r="2" spans="1:6">
      <c r="A2" s="162" t="s">
        <v>84</v>
      </c>
      <c r="B2" s="162"/>
      <c r="C2" s="162"/>
      <c r="D2" s="162"/>
      <c r="E2" s="162"/>
      <c r="F2" s="162"/>
    </row>
    <row r="3" spans="1:6">
      <c r="A3" s="162" t="s">
        <v>83</v>
      </c>
      <c r="B3" s="162"/>
      <c r="C3" s="162"/>
      <c r="D3" s="162"/>
      <c r="E3" s="162"/>
      <c r="F3" s="162"/>
    </row>
    <row r="4" spans="1:6">
      <c r="A4" s="162" t="s">
        <v>334</v>
      </c>
      <c r="B4" s="162"/>
      <c r="C4" s="162"/>
      <c r="D4" s="162"/>
      <c r="E4" s="162"/>
      <c r="F4" s="162"/>
    </row>
    <row r="5" spans="1:6">
      <c r="A5" s="69"/>
      <c r="B5" s="70"/>
      <c r="C5" s="70"/>
    </row>
    <row r="6" spans="1:6" ht="34.5" customHeight="1">
      <c r="A6" s="173" t="s">
        <v>318</v>
      </c>
      <c r="B6" s="173"/>
      <c r="C6" s="173"/>
      <c r="D6" s="173"/>
      <c r="E6" s="173"/>
      <c r="F6" s="173"/>
    </row>
    <row r="7" spans="1:6">
      <c r="A7" s="71"/>
      <c r="B7" s="71"/>
      <c r="C7" s="87"/>
      <c r="D7" s="172" t="s">
        <v>82</v>
      </c>
      <c r="E7" s="172"/>
      <c r="F7" s="172"/>
    </row>
    <row r="8" spans="1:6" ht="31.5">
      <c r="A8" s="85" t="s">
        <v>237</v>
      </c>
      <c r="B8" s="174" t="s">
        <v>238</v>
      </c>
      <c r="C8" s="175"/>
      <c r="D8" s="83" t="s">
        <v>184</v>
      </c>
      <c r="E8" s="83" t="s">
        <v>227</v>
      </c>
      <c r="F8" s="83" t="s">
        <v>228</v>
      </c>
    </row>
    <row r="9" spans="1:6" ht="15.75">
      <c r="A9" s="86"/>
      <c r="B9" s="176" t="s">
        <v>239</v>
      </c>
      <c r="C9" s="176"/>
      <c r="D9" s="84">
        <f>D10+D11+D12+D13</f>
        <v>31859841.309999999</v>
      </c>
      <c r="E9" s="84">
        <f>E10+E11+E12+E13+E14</f>
        <v>14897018.07</v>
      </c>
      <c r="F9" s="84">
        <f>F10+F11+F12+F13+F14</f>
        <v>46756859.379999995</v>
      </c>
    </row>
    <row r="10" spans="1:6" ht="31.5" customHeight="1">
      <c r="A10" s="82" t="s">
        <v>240</v>
      </c>
      <c r="B10" s="178" t="s">
        <v>4</v>
      </c>
      <c r="C10" s="179"/>
      <c r="D10" s="93">
        <v>9721813</v>
      </c>
      <c r="E10" s="93">
        <v>204348</v>
      </c>
      <c r="F10" s="99">
        <f>D10+E10</f>
        <v>9926161</v>
      </c>
    </row>
    <row r="11" spans="1:6" ht="31.5" customHeight="1">
      <c r="A11" s="82" t="s">
        <v>241</v>
      </c>
      <c r="B11" s="170" t="s">
        <v>230</v>
      </c>
      <c r="C11" s="171"/>
      <c r="D11" s="99">
        <v>21108555.309999999</v>
      </c>
      <c r="E11" s="99">
        <v>9211340.0700000003</v>
      </c>
      <c r="F11" s="99">
        <f>D11+E11</f>
        <v>30319895.379999999</v>
      </c>
    </row>
    <row r="12" spans="1:6" ht="15.75">
      <c r="A12" s="82" t="s">
        <v>319</v>
      </c>
      <c r="B12" s="177" t="s">
        <v>320</v>
      </c>
      <c r="C12" s="177"/>
      <c r="D12" s="93">
        <v>1029473</v>
      </c>
      <c r="E12" s="93"/>
      <c r="F12" s="99">
        <f>D12+E12</f>
        <v>1029473</v>
      </c>
    </row>
    <row r="13" spans="1:6" ht="15.75">
      <c r="A13" s="147" t="s">
        <v>323</v>
      </c>
      <c r="B13" s="170" t="s">
        <v>134</v>
      </c>
      <c r="C13" s="171"/>
      <c r="D13" s="93"/>
      <c r="E13" s="93">
        <v>5116330</v>
      </c>
      <c r="F13" s="99">
        <f>D13+E13</f>
        <v>5116330</v>
      </c>
    </row>
    <row r="14" spans="1:6" ht="15.75">
      <c r="A14" s="147" t="s">
        <v>328</v>
      </c>
      <c r="B14" s="170" t="s">
        <v>329</v>
      </c>
      <c r="C14" s="171"/>
      <c r="D14" s="93"/>
      <c r="E14" s="93">
        <v>365000</v>
      </c>
      <c r="F14" s="99">
        <f>D14+E14</f>
        <v>365000</v>
      </c>
    </row>
    <row r="17" spans="6:6">
      <c r="F17" s="79"/>
    </row>
  </sheetData>
  <mergeCells count="13">
    <mergeCell ref="B14:C14"/>
    <mergeCell ref="B13:C13"/>
    <mergeCell ref="D7:F7"/>
    <mergeCell ref="A1:F1"/>
    <mergeCell ref="A2:F2"/>
    <mergeCell ref="A3:F3"/>
    <mergeCell ref="A4:F4"/>
    <mergeCell ref="A6:F6"/>
    <mergeCell ref="B8:C8"/>
    <mergeCell ref="B9:C9"/>
    <mergeCell ref="B12:C12"/>
    <mergeCell ref="B10:C10"/>
    <mergeCell ref="B11:C11"/>
  </mergeCells>
  <pageMargins left="0.70866141732283472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1-доходы-20</vt:lpstr>
      <vt:lpstr>2-ведом.20</vt:lpstr>
      <vt:lpstr>3-раздел</vt:lpstr>
      <vt:lpstr>4-прогр 20  </vt:lpstr>
      <vt:lpstr>прилож.5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</cp:lastModifiedBy>
  <cp:lastPrinted>2020-08-27T12:09:01Z</cp:lastPrinted>
  <dcterms:created xsi:type="dcterms:W3CDTF">2013-12-06T14:50:21Z</dcterms:created>
  <dcterms:modified xsi:type="dcterms:W3CDTF">2020-08-31T08:08:08Z</dcterms:modified>
</cp:coreProperties>
</file>