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7620" activeTab="1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<sst xmlns="http://schemas.openxmlformats.org/spreadsheetml/2006/main" count="250" uniqueCount="145">
  <si>
    <t xml:space="preserve">                                                                                    Приложение № 1</t>
  </si>
  <si>
    <t>Код</t>
  </si>
  <si>
    <t xml:space="preserve">Наименование  </t>
  </si>
  <si>
    <t>Процент исполнения</t>
  </si>
  <si>
    <t>1</t>
  </si>
  <si>
    <t>00</t>
  </si>
  <si>
    <t>00000</t>
  </si>
  <si>
    <t>0000</t>
  </si>
  <si>
    <t>000</t>
  </si>
  <si>
    <t>НАЛОГОВЫЕ И НЕНАЛОГОВЫЕ ДОХОДЫ</t>
  </si>
  <si>
    <t>01</t>
  </si>
  <si>
    <t>НАЛОГИ НА ПРИБЫЛЬ, ДОХОДЫ</t>
  </si>
  <si>
    <t>05</t>
  </si>
  <si>
    <t>НАЛОГИ НА СОВОКУПНЫЙ ДОХОД</t>
  </si>
  <si>
    <t>06</t>
  </si>
  <si>
    <t>НАЛОГИ НА ИМУЩЕСТВО</t>
  </si>
  <si>
    <t>11</t>
  </si>
  <si>
    <t>ДОХОДЫ ОТ ИСПОЛЬЗОВАНИЯ ИМУЩЕСТВА, НАХОДЯЩЕГОСЯ В ГОСУДАРСТВЕННОЙ И МУНИЦИПАЛЬНОЙ СОБСТВЕННОСТИ</t>
  </si>
  <si>
    <t>13</t>
  </si>
  <si>
    <t>ДОХОДЫ ОТ ОКАЗАНИЯ ПЛАТНЫХ УСЛУГ И КОМПЕНСАЦИИ ЗАТРАТ ГОСУДАРСТВА</t>
  </si>
  <si>
    <t>14</t>
  </si>
  <si>
    <t>ДОХОДЫ ОТ ПРОДАЖИ МАТЕРИАЛЬНЫХ И НЕМАТЕРИАЛЬНЫХ АКТИВОВ</t>
  </si>
  <si>
    <t>2</t>
  </si>
  <si>
    <t>БЕЗВОЗМЕЗДНЫЕ ПОСТУПЛЕНИЯ</t>
  </si>
  <si>
    <t xml:space="preserve">                    ВСЕГО  ДОХОДОВ</t>
  </si>
  <si>
    <t xml:space="preserve">Исполнено </t>
  </si>
  <si>
    <t>Наименование</t>
  </si>
  <si>
    <t>КВК</t>
  </si>
  <si>
    <t>Раздел, подраздел</t>
  </si>
  <si>
    <t>МУНИЦИПАЛЬНОЕ ОБРАЗОВАНИЕ "ПОСЕЛОК ВОРОТЫНСК"</t>
  </si>
  <si>
    <t>003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</si>
  <si>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</si>
  <si>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</si>
  <si>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</si>
  <si>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</si>
  <si>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</si>
  <si>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</si>
  <si>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 экономика</t>
  </si>
  <si>
    <t>0400</t>
  </si>
  <si>
    <t>Жилищно-коммунальное хозяйство</t>
  </si>
  <si>
    <t>0500</t>
  </si>
  <si>
    <t>Культура, кинематография и средства массовой информации</t>
  </si>
  <si>
    <t>0800</t>
  </si>
  <si>
    <t>1000</t>
  </si>
  <si>
    <t>ВСЕГО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</si>
  <si>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</si>
  <si>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</si>
  <si>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</si>
  <si>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</si>
  <si>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Резервные фонды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</si>
  <si>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</si>
  <si>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</si>
  <si>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</si>
  <si>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</t>
  </si>
  <si>
    <t>0409</t>
  </si>
  <si>
    <t>Другие вопросы в области национальной экономики</t>
  </si>
  <si>
    <t>0412</t>
  </si>
  <si>
    <t>0501</t>
  </si>
  <si>
    <t>0502</t>
  </si>
  <si>
    <t>Благоустройство</t>
  </si>
  <si>
    <t>0503</t>
  </si>
  <si>
    <t>в том числе:</t>
  </si>
  <si>
    <t>I.</t>
  </si>
  <si>
    <t>№ п/п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</si>
  <si>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</si>
  <si>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</si>
  <si>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</si>
  <si>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</si>
  <si>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</si>
  <si>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</si>
  <si>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</si>
  <si>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</si>
  <si>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</si>
  <si>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4.</t>
  </si>
  <si>
    <t>4.1.</t>
  </si>
  <si>
    <t>4.2.</t>
  </si>
  <si>
    <t>5</t>
  </si>
  <si>
    <t>5.1.</t>
  </si>
  <si>
    <t>5.2.</t>
  </si>
  <si>
    <t>5.3.</t>
  </si>
  <si>
    <t>5.3.2.</t>
  </si>
  <si>
    <t>5.3.3.</t>
  </si>
  <si>
    <t>5.3.4.</t>
  </si>
  <si>
    <t>5.3.5.</t>
  </si>
  <si>
    <t>6.</t>
  </si>
  <si>
    <t>Дворцы и дома культуры, другие учреждения культуры и средств массовой информации</t>
  </si>
  <si>
    <t>0801</t>
  </si>
  <si>
    <t>Библиотеки</t>
  </si>
  <si>
    <t>6.1.</t>
  </si>
  <si>
    <t>6.2.</t>
  </si>
  <si>
    <t>7.</t>
  </si>
  <si>
    <t>8.</t>
  </si>
  <si>
    <t>(в тыс.руб.)</t>
  </si>
  <si>
    <t xml:space="preserve">Процент исполнения </t>
  </si>
  <si>
    <t>5.3.1</t>
  </si>
  <si>
    <t>1.5.</t>
  </si>
  <si>
    <t>9.</t>
  </si>
  <si>
    <t>Социальная политика</t>
  </si>
  <si>
    <t>19</t>
  </si>
  <si>
    <t>16</t>
  </si>
  <si>
    <t>Прочие поступления от денежных взысканий(штрафов)</t>
  </si>
  <si>
    <t>Поддержка коммунального хозяйства (сети)</t>
  </si>
  <si>
    <t>15</t>
  </si>
  <si>
    <t>09</t>
  </si>
  <si>
    <r>
      <t>задолженность по отмененны</t>
    </r>
    <r>
      <rPr>
        <sz val="10"/>
        <color indexed="8"/>
        <rFont val="Arial Cyr"/>
        <family val="0"/>
      </rPr>
      <t xml:space="preserve">м </t>
    </r>
    <r>
      <rPr>
        <sz val="11"/>
        <color indexed="8"/>
        <rFont val="Arial Cyr"/>
        <family val="0"/>
      </rPr>
      <t>налогам и сборам</t>
    </r>
  </si>
  <si>
    <t>платежи,взимаемые организациями за выполнение определенных функций</t>
  </si>
  <si>
    <t>возврат остатков субсидий</t>
  </si>
  <si>
    <t>17</t>
  </si>
  <si>
    <t>Прочие неналоговые доходы</t>
  </si>
  <si>
    <t>0111</t>
  </si>
  <si>
    <t xml:space="preserve">Доходы бюжета городского поселения "Поселок Воротынск" </t>
  </si>
  <si>
    <t xml:space="preserve">                                                                                                  к  Решению Собрания представителей</t>
  </si>
  <si>
    <t xml:space="preserve">                                                                                                городского поселения "Поселок Воротынск"</t>
  </si>
  <si>
    <t xml:space="preserve">                                                                                                           </t>
  </si>
  <si>
    <t xml:space="preserve">Расходы  городского поселения  "Поселок Воротынск" </t>
  </si>
  <si>
    <t>Приложение № 2</t>
  </si>
  <si>
    <t>к решению Собрания представителей</t>
  </si>
  <si>
    <t>городского поселения "Поселок Воротынск"</t>
  </si>
  <si>
    <t>Поддержка жилищного хозяйства (капитальный ремонт госуд. жилищного фонда субъектов Р Ф  и муниципального жилищного фонда)</t>
  </si>
  <si>
    <t>0309</t>
  </si>
  <si>
    <t>Прочие мероприятия по благоустройству городских округов и поселений 500</t>
  </si>
  <si>
    <t>Организация и содержание мест захоронения 400</t>
  </si>
  <si>
    <t>03</t>
  </si>
  <si>
    <t>НАЛОГИ НА ТОВАРЫ РЕАЛИЗУЕМЫЕ НА ТЕРРИТОРИИ РФ</t>
  </si>
  <si>
    <t>0113</t>
  </si>
  <si>
    <t>Другие общегосударственые вопросы</t>
  </si>
  <si>
    <t>Субсидии автономным учреждениям</t>
  </si>
  <si>
    <t>Физическая культура</t>
  </si>
  <si>
    <t>Обслуживание государственного долга</t>
  </si>
  <si>
    <t>1300</t>
  </si>
  <si>
    <t xml:space="preserve">                43,20</t>
  </si>
  <si>
    <t xml:space="preserve">План на 2015 год в соответствии с решннием собрания представителей ГП "Поселок Воротынск"       решение                                          от 23.12.2014 г  №45                                                    </t>
  </si>
  <si>
    <t xml:space="preserve">от  -2015г. № </t>
  </si>
  <si>
    <t xml:space="preserve">План на 2015 год в соответствии с решннием собрания представителей ГП "Поселок Воротынск"       решение                                          от 23.12.2014 г  № 45                                                     </t>
  </si>
  <si>
    <t xml:space="preserve">                                                                                                  от         .2015 г. №        </t>
  </si>
  <si>
    <t>Обеспечение проведения выборов</t>
  </si>
  <si>
    <t>0107</t>
  </si>
  <si>
    <t xml:space="preserve">Уличное освещение </t>
  </si>
  <si>
    <t xml:space="preserve">Озеленение </t>
  </si>
  <si>
    <t>за   1 квартал  2015 года</t>
  </si>
  <si>
    <t>за   1 квартал 2015  года</t>
  </si>
  <si>
    <t>за  1 квартал 2015 год</t>
  </si>
  <si>
    <t>за  1 квартал 2015  года</t>
  </si>
  <si>
    <t>( в тыс.руб.)</t>
  </si>
  <si>
    <t>Сквер авиаторов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</si>
</sst>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р_._-;\-* #,##0.00\ _р_._-;_-* &quot;-&quot;??\ _р_._-;_-@_-"/>
    <numFmt numFmtId="165" formatCode="#,##0.00_ ;\-#,##0.00\ "/>
    <numFmt numFmtId="166" formatCode="_-* #,##0_р_._-;\-* #,##0_р_._-;_-* &quot;-&quot;??_р_._-;_-@_-"/>
    <numFmt numFmtId="167" formatCode="#,##0_р_."/>
    <numFmt numFmtId="168" formatCode="0.000000"/>
    <numFmt numFmtId="169" formatCode="0.00000"/>
    <numFmt numFmtId="170" formatCode="0.0000"/>
    <numFmt numFmtId="171" formatCode="0.000"/>
    <numFmt numFmtId="172" formatCode="_-* #,##0.0_р_._-;\-* #,##0.0_р_._-;_-* &quot;-&quot;??_р_._-;_-@_-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name val="Arial Cyr"/>
      <family val="0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49" fontId="3" fillId="0" borderId="10" xfId="53" applyNumberFormat="1" applyFont="1" applyBorder="1" applyAlignment="1">
      <alignment horizontal="center" vertical="top"/>
      <protection/>
    </xf>
    <xf numFmtId="49" fontId="6" fillId="0" borderId="10" xfId="53" applyNumberFormat="1" applyFont="1" applyBorder="1" applyAlignment="1">
      <alignment horizontal="center" vertical="top"/>
      <protection/>
    </xf>
    <xf numFmtId="0" fontId="3" fillId="0" borderId="10" xfId="53" applyFont="1" applyBorder="1" applyAlignment="1">
      <alignment vertical="top" wrapText="1"/>
      <protection/>
    </xf>
    <xf numFmtId="0" fontId="6" fillId="0" borderId="10" xfId="53" applyFont="1" applyBorder="1" applyAlignment="1">
      <alignment vertical="top" wrapText="1"/>
      <protection/>
    </xf>
    <xf numFmtId="49" fontId="9" fillId="0" borderId="10" xfId="53" applyNumberFormat="1" applyFont="1" applyBorder="1" applyAlignment="1">
      <alignment vertical="top"/>
      <protection/>
    </xf>
    <xf numFmtId="0" fontId="9" fillId="0" borderId="10" xfId="53" applyFont="1" applyBorder="1" applyAlignment="1">
      <alignment vertical="top" wrapText="1"/>
      <protection/>
    </xf>
    <xf numFmtId="0" fontId="9" fillId="33" borderId="10" xfId="53" applyFont="1" applyFill="1" applyBorder="1" applyAlignment="1">
      <alignment vertical="top" wrapText="1"/>
      <protection/>
    </xf>
    <xf numFmtId="49" fontId="10" fillId="0" borderId="10" xfId="53" applyNumberFormat="1" applyFont="1" applyBorder="1" applyAlignment="1">
      <alignment vertical="top"/>
      <protection/>
    </xf>
    <xf numFmtId="0" fontId="6" fillId="0" borderId="10" xfId="53" applyFont="1" applyBorder="1" applyAlignment="1">
      <alignment horizontal="left" vertical="center" wrapText="1"/>
      <protection/>
    </xf>
    <xf numFmtId="49" fontId="6" fillId="0" borderId="10" xfId="53" applyNumberFormat="1" applyFont="1" applyBorder="1" applyAlignment="1">
      <alignment vertical="center"/>
      <protection/>
    </xf>
    <xf numFmtId="49" fontId="10" fillId="0" borderId="10" xfId="53" applyNumberFormat="1" applyFont="1" applyBorder="1" applyAlignment="1">
      <alignment vertical="center"/>
      <protection/>
    </xf>
    <xf numFmtId="0" fontId="6" fillId="0" borderId="10" xfId="53" applyFont="1" applyBorder="1" applyAlignment="1">
      <alignment horizontal="right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0" xfId="53" applyFont="1" applyAlignment="1">
      <alignment wrapText="1"/>
      <protection/>
    </xf>
    <xf numFmtId="0" fontId="2" fillId="0" borderId="0" xfId="53" applyBorder="1" applyAlignment="1">
      <alignment/>
      <protection/>
    </xf>
    <xf numFmtId="43" fontId="6" fillId="0" borderId="10" xfId="65" applyNumberFormat="1" applyFont="1" applyBorder="1" applyAlignment="1">
      <alignment horizontal="right" vertical="center"/>
    </xf>
    <xf numFmtId="43" fontId="3" fillId="0" borderId="10" xfId="65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8" fillId="0" borderId="10" xfId="53" applyFont="1" applyBorder="1" applyAlignment="1">
      <alignment vertical="top" wrapText="1"/>
      <protection/>
    </xf>
    <xf numFmtId="0" fontId="19" fillId="0" borderId="10" xfId="53" applyFont="1" applyBorder="1" applyAlignment="1">
      <alignment vertical="top" wrapText="1"/>
      <protection/>
    </xf>
    <xf numFmtId="0" fontId="2" fillId="0" borderId="0" xfId="53" applyAlignment="1">
      <alignment horizontal="center" wrapText="1"/>
      <protection/>
    </xf>
    <xf numFmtId="43" fontId="3" fillId="0" borderId="13" xfId="65" applyNumberFormat="1" applyFont="1" applyBorder="1" applyAlignment="1">
      <alignment horizontal="center" vertical="center"/>
    </xf>
    <xf numFmtId="43" fontId="6" fillId="0" borderId="13" xfId="65" applyNumberFormat="1" applyFont="1" applyBorder="1" applyAlignment="1">
      <alignment horizontal="center" vertical="center"/>
    </xf>
    <xf numFmtId="2" fontId="6" fillId="0" borderId="10" xfId="65" applyNumberFormat="1" applyFont="1" applyBorder="1" applyAlignment="1">
      <alignment horizontal="right" vertical="center"/>
    </xf>
    <xf numFmtId="2" fontId="15" fillId="0" borderId="13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0" fontId="2" fillId="0" borderId="0" xfId="53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7" fillId="0" borderId="0" xfId="53" applyFont="1" applyFill="1" applyAlignment="1">
      <alignment horizontal="right"/>
      <protection/>
    </xf>
    <xf numFmtId="0" fontId="5" fillId="0" borderId="0" xfId="53" applyFont="1" applyAlignment="1">
      <alignment horizontal="center" wrapText="1"/>
      <protection/>
    </xf>
    <xf numFmtId="0" fontId="2" fillId="0" borderId="14" xfId="53" applyBorder="1" applyAlignment="1">
      <alignment horizontal="right"/>
      <protection/>
    </xf>
    <xf numFmtId="0" fontId="4" fillId="0" borderId="15" xfId="53" applyFont="1" applyBorder="1" applyAlignment="1">
      <alignment horizontal="center" vertical="center"/>
      <protection/>
    </xf>
    <xf numFmtId="0" fontId="4" fillId="0" borderId="16" xfId="53" applyFont="1" applyBorder="1" applyAlignment="1">
      <alignment horizontal="center" vertical="center"/>
      <protection/>
    </xf>
    <xf numFmtId="0" fontId="4" fillId="0" borderId="17" xfId="53" applyFont="1" applyBorder="1" applyAlignment="1">
      <alignment horizontal="center" vertical="center"/>
      <protection/>
    </xf>
    <xf numFmtId="0" fontId="4" fillId="0" borderId="18" xfId="53" applyFont="1" applyBorder="1" applyAlignment="1">
      <alignment horizontal="center" vertical="center"/>
      <protection/>
    </xf>
    <xf numFmtId="0" fontId="4" fillId="0" borderId="14" xfId="53" applyFont="1" applyBorder="1" applyAlignment="1">
      <alignment horizontal="center" vertical="center"/>
      <protection/>
    </xf>
    <xf numFmtId="0" fontId="4" fillId="0" borderId="19" xfId="53" applyFont="1" applyBorder="1" applyAlignment="1">
      <alignment horizontal="center" vertical="center"/>
      <protection/>
    </xf>
    <xf numFmtId="0" fontId="8" fillId="0" borderId="11" xfId="53" applyFont="1" applyBorder="1" applyAlignment="1">
      <alignment horizontal="center" vertical="center" wrapText="1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8" fillId="0" borderId="15" xfId="53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5" fillId="0" borderId="0" xfId="53" applyFont="1" applyAlignment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14" fillId="0" borderId="13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Финансовый 2" xfId="65"/>
    <cellStyle name="Финансовый 2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100" zoomScalePageLayoutView="0" workbookViewId="0" topLeftCell="A12">
      <selection activeCell="M25" sqref="M25"/>
    </sheetView>
  </sheetViews>
  <sheetFormatPr defaultColWidth="9.140625" defaultRowHeight="15"/>
  <cols>
    <col min="1" max="1" width="1.8515625" style="0" bestFit="1" customWidth="1"/>
    <col min="2" max="2" width="2.7109375" style="0" bestFit="1" customWidth="1"/>
    <col min="3" max="3" width="5.28125" style="0" bestFit="1" customWidth="1"/>
    <col min="4" max="4" width="2.7109375" style="0" bestFit="1" customWidth="1"/>
    <col min="5" max="5" width="4.421875" style="0" bestFit="1" customWidth="1"/>
    <col min="6" max="6" width="3.57421875" style="0" bestFit="1" customWidth="1"/>
    <col min="7" max="7" width="31.8515625" style="0" customWidth="1"/>
    <col min="8" max="8" width="21.57421875" style="0" customWidth="1"/>
    <col min="9" max="9" width="12.421875" style="0" bestFit="1" customWidth="1"/>
    <col min="10" max="10" width="11.8515625" style="0" customWidth="1"/>
  </cols>
  <sheetData>
    <row r="1" spans="1:10" ht="1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">
      <c r="A2" s="44" t="s">
        <v>111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">
      <c r="A3" s="44" t="s">
        <v>112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5">
      <c r="A4" s="44" t="s">
        <v>113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5">
      <c r="A5" s="45" t="s">
        <v>134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ht="15" customHeight="1">
      <c r="A6" s="46" t="s">
        <v>110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ht="15" customHeight="1">
      <c r="A7" s="46" t="s">
        <v>139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ht="15">
      <c r="A8" s="1"/>
      <c r="B8" s="1"/>
      <c r="C8" s="1"/>
      <c r="D8" s="1"/>
      <c r="E8" s="1"/>
      <c r="F8" s="1"/>
      <c r="G8" s="2"/>
      <c r="H8" s="37"/>
      <c r="I8" s="47" t="s">
        <v>143</v>
      </c>
      <c r="J8" s="47"/>
    </row>
    <row r="9" spans="1:10" ht="15" customHeight="1">
      <c r="A9" s="48" t="s">
        <v>1</v>
      </c>
      <c r="B9" s="49"/>
      <c r="C9" s="49"/>
      <c r="D9" s="49"/>
      <c r="E9" s="49"/>
      <c r="F9" s="50"/>
      <c r="G9" s="54" t="s">
        <v>2</v>
      </c>
      <c r="H9" s="58" t="s">
        <v>133</v>
      </c>
      <c r="I9" s="15" t="s">
        <v>25</v>
      </c>
      <c r="J9" s="56" t="s">
        <v>3</v>
      </c>
    </row>
    <row r="10" spans="1:10" ht="120" customHeight="1">
      <c r="A10" s="51"/>
      <c r="B10" s="52"/>
      <c r="C10" s="52"/>
      <c r="D10" s="52"/>
      <c r="E10" s="52"/>
      <c r="F10" s="53"/>
      <c r="G10" s="55"/>
      <c r="H10" s="59"/>
      <c r="I10" s="16" t="s">
        <v>140</v>
      </c>
      <c r="J10" s="57"/>
    </row>
    <row r="11" spans="1:10" ht="22.5">
      <c r="A11" s="4" t="s">
        <v>4</v>
      </c>
      <c r="B11" s="4" t="s">
        <v>5</v>
      </c>
      <c r="C11" s="4" t="s">
        <v>6</v>
      </c>
      <c r="D11" s="4" t="s">
        <v>5</v>
      </c>
      <c r="E11" s="4" t="s">
        <v>7</v>
      </c>
      <c r="F11" s="4" t="s">
        <v>8</v>
      </c>
      <c r="G11" s="6" t="s">
        <v>9</v>
      </c>
      <c r="H11" s="39">
        <f>SUM(H12:H22)</f>
        <v>53465</v>
      </c>
      <c r="I11" s="31">
        <f>SUM(I12:I22)</f>
        <v>7684.430000000001</v>
      </c>
      <c r="J11" s="40">
        <f aca="true" t="shared" si="0" ref="J11:J25">I11/H11*100</f>
        <v>14.372823342373517</v>
      </c>
    </row>
    <row r="12" spans="1:10" ht="15">
      <c r="A12" s="3" t="s">
        <v>4</v>
      </c>
      <c r="B12" s="3" t="s">
        <v>10</v>
      </c>
      <c r="C12" s="3" t="s">
        <v>6</v>
      </c>
      <c r="D12" s="3" t="s">
        <v>5</v>
      </c>
      <c r="E12" s="3" t="s">
        <v>7</v>
      </c>
      <c r="F12" s="3" t="s">
        <v>8</v>
      </c>
      <c r="G12" s="5" t="s">
        <v>11</v>
      </c>
      <c r="H12" s="38">
        <v>10560</v>
      </c>
      <c r="I12" s="32">
        <v>2611.03</v>
      </c>
      <c r="J12" s="40">
        <f>I12/H12*100</f>
        <v>24.72566287878788</v>
      </c>
    </row>
    <row r="13" spans="1:10" ht="22.5">
      <c r="A13" s="3" t="s">
        <v>4</v>
      </c>
      <c r="B13" s="3" t="s">
        <v>122</v>
      </c>
      <c r="C13" s="3" t="s">
        <v>6</v>
      </c>
      <c r="D13" s="3" t="s">
        <v>5</v>
      </c>
      <c r="E13" s="3" t="s">
        <v>7</v>
      </c>
      <c r="F13" s="3" t="s">
        <v>8</v>
      </c>
      <c r="G13" s="5" t="s">
        <v>123</v>
      </c>
      <c r="H13" s="38">
        <v>360</v>
      </c>
      <c r="I13" s="32">
        <v>263.78</v>
      </c>
      <c r="J13" s="40">
        <f t="shared" si="0"/>
        <v>73.27222222222221</v>
      </c>
    </row>
    <row r="14" spans="1:10" ht="15">
      <c r="A14" s="3" t="s">
        <v>4</v>
      </c>
      <c r="B14" s="3" t="s">
        <v>12</v>
      </c>
      <c r="C14" s="3" t="s">
        <v>6</v>
      </c>
      <c r="D14" s="3" t="s">
        <v>5</v>
      </c>
      <c r="E14" s="3" t="s">
        <v>7</v>
      </c>
      <c r="F14" s="3" t="s">
        <v>8</v>
      </c>
      <c r="G14" s="5" t="s">
        <v>13</v>
      </c>
      <c r="H14" s="38">
        <v>3550</v>
      </c>
      <c r="I14" s="32">
        <v>663.47</v>
      </c>
      <c r="J14" s="40">
        <f t="shared" si="0"/>
        <v>18.68929577464789</v>
      </c>
    </row>
    <row r="15" spans="1:10" ht="15">
      <c r="A15" s="3" t="s">
        <v>4</v>
      </c>
      <c r="B15" s="3" t="s">
        <v>14</v>
      </c>
      <c r="C15" s="7" t="s">
        <v>6</v>
      </c>
      <c r="D15" s="3" t="s">
        <v>5</v>
      </c>
      <c r="E15" s="3" t="s">
        <v>7</v>
      </c>
      <c r="F15" s="3" t="s">
        <v>8</v>
      </c>
      <c r="G15" s="8" t="s">
        <v>15</v>
      </c>
      <c r="H15" s="38">
        <v>6330</v>
      </c>
      <c r="I15" s="32">
        <v>2908.24</v>
      </c>
      <c r="J15" s="40">
        <f t="shared" si="0"/>
        <v>45.94375987361769</v>
      </c>
    </row>
    <row r="16" spans="1:10" ht="28.5">
      <c r="A16" s="3" t="s">
        <v>4</v>
      </c>
      <c r="B16" s="3" t="s">
        <v>103</v>
      </c>
      <c r="C16" s="7" t="s">
        <v>6</v>
      </c>
      <c r="D16" s="3" t="s">
        <v>5</v>
      </c>
      <c r="E16" s="3" t="s">
        <v>7</v>
      </c>
      <c r="F16" s="3" t="s">
        <v>8</v>
      </c>
      <c r="G16" s="36" t="s">
        <v>104</v>
      </c>
      <c r="H16" s="38"/>
      <c r="I16" s="32">
        <v>-0.69</v>
      </c>
      <c r="J16" s="40"/>
    </row>
    <row r="17" spans="1:10" ht="45">
      <c r="A17" s="3" t="s">
        <v>4</v>
      </c>
      <c r="B17" s="3" t="s">
        <v>16</v>
      </c>
      <c r="C17" s="7" t="s">
        <v>6</v>
      </c>
      <c r="D17" s="3" t="s">
        <v>5</v>
      </c>
      <c r="E17" s="3" t="s">
        <v>7</v>
      </c>
      <c r="F17" s="3" t="s">
        <v>8</v>
      </c>
      <c r="G17" s="8" t="s">
        <v>17</v>
      </c>
      <c r="H17" s="38">
        <v>2550</v>
      </c>
      <c r="I17" s="32">
        <v>783.5</v>
      </c>
      <c r="J17" s="40">
        <f t="shared" si="0"/>
        <v>30.725490196078432</v>
      </c>
    </row>
    <row r="18" spans="1:10" ht="33.75">
      <c r="A18" s="3" t="s">
        <v>4</v>
      </c>
      <c r="B18" s="3" t="s">
        <v>18</v>
      </c>
      <c r="C18" s="7" t="s">
        <v>7</v>
      </c>
      <c r="D18" s="3" t="s">
        <v>5</v>
      </c>
      <c r="E18" s="3" t="s">
        <v>7</v>
      </c>
      <c r="F18" s="3" t="s">
        <v>8</v>
      </c>
      <c r="G18" s="9" t="s">
        <v>19</v>
      </c>
      <c r="H18" s="38">
        <v>40</v>
      </c>
      <c r="I18" s="32">
        <v>23.76</v>
      </c>
      <c r="J18" s="40">
        <f t="shared" si="0"/>
        <v>59.400000000000006</v>
      </c>
    </row>
    <row r="19" spans="1:10" ht="33.75">
      <c r="A19" s="3" t="s">
        <v>4</v>
      </c>
      <c r="B19" s="3" t="s">
        <v>20</v>
      </c>
      <c r="C19" s="7" t="s">
        <v>6</v>
      </c>
      <c r="D19" s="3" t="s">
        <v>5</v>
      </c>
      <c r="E19" s="3" t="s">
        <v>7</v>
      </c>
      <c r="F19" s="3" t="s">
        <v>8</v>
      </c>
      <c r="G19" s="8" t="s">
        <v>21</v>
      </c>
      <c r="H19" s="38">
        <v>30025</v>
      </c>
      <c r="I19" s="32">
        <v>326.73</v>
      </c>
      <c r="J19" s="40">
        <f t="shared" si="0"/>
        <v>1.0881931723563698</v>
      </c>
    </row>
    <row r="20" spans="1:10" ht="42.75">
      <c r="A20" s="3" t="s">
        <v>4</v>
      </c>
      <c r="B20" s="3" t="s">
        <v>102</v>
      </c>
      <c r="C20" s="7" t="s">
        <v>6</v>
      </c>
      <c r="D20" s="3" t="s">
        <v>5</v>
      </c>
      <c r="E20" s="3" t="s">
        <v>7</v>
      </c>
      <c r="F20" s="3" t="s">
        <v>8</v>
      </c>
      <c r="G20" s="36" t="s">
        <v>105</v>
      </c>
      <c r="H20" s="38"/>
      <c r="I20" s="32"/>
      <c r="J20" s="40"/>
    </row>
    <row r="21" spans="1:10" ht="25.5">
      <c r="A21" s="3" t="s">
        <v>4</v>
      </c>
      <c r="B21" s="3" t="s">
        <v>99</v>
      </c>
      <c r="C21" s="7" t="s">
        <v>6</v>
      </c>
      <c r="D21" s="3" t="s">
        <v>5</v>
      </c>
      <c r="E21" s="3" t="s">
        <v>7</v>
      </c>
      <c r="F21" s="3" t="s">
        <v>8</v>
      </c>
      <c r="G21" s="35" t="s">
        <v>100</v>
      </c>
      <c r="H21" s="38">
        <v>50</v>
      </c>
      <c r="I21" s="32">
        <v>37.08</v>
      </c>
      <c r="J21" s="40"/>
    </row>
    <row r="22" spans="1:10" ht="15">
      <c r="A22" s="3" t="s">
        <v>4</v>
      </c>
      <c r="B22" s="3" t="s">
        <v>107</v>
      </c>
      <c r="C22" s="7" t="s">
        <v>6</v>
      </c>
      <c r="D22" s="3" t="s">
        <v>5</v>
      </c>
      <c r="E22" s="3" t="s">
        <v>7</v>
      </c>
      <c r="F22" s="3" t="s">
        <v>8</v>
      </c>
      <c r="G22" s="35" t="s">
        <v>108</v>
      </c>
      <c r="H22" s="38"/>
      <c r="I22" s="32">
        <v>67.53</v>
      </c>
      <c r="J22" s="40"/>
    </row>
    <row r="23" spans="1:10" ht="15">
      <c r="A23" s="3" t="s">
        <v>22</v>
      </c>
      <c r="B23" s="3" t="s">
        <v>98</v>
      </c>
      <c r="C23" s="7" t="s">
        <v>6</v>
      </c>
      <c r="D23" s="3" t="s">
        <v>5</v>
      </c>
      <c r="E23" s="3" t="s">
        <v>7</v>
      </c>
      <c r="F23" s="3" t="s">
        <v>8</v>
      </c>
      <c r="G23" s="35" t="s">
        <v>106</v>
      </c>
      <c r="H23" s="38"/>
      <c r="I23" s="32"/>
      <c r="J23" s="40"/>
    </row>
    <row r="24" spans="1:10" ht="15">
      <c r="A24" s="4" t="s">
        <v>22</v>
      </c>
      <c r="B24" s="4" t="s">
        <v>5</v>
      </c>
      <c r="C24" s="10" t="s">
        <v>6</v>
      </c>
      <c r="D24" s="4" t="s">
        <v>5</v>
      </c>
      <c r="E24" s="4" t="s">
        <v>7</v>
      </c>
      <c r="F24" s="4" t="s">
        <v>8</v>
      </c>
      <c r="G24" s="11" t="s">
        <v>23</v>
      </c>
      <c r="H24" s="39">
        <v>13918</v>
      </c>
      <c r="I24" s="31">
        <v>7390.7</v>
      </c>
      <c r="J24" s="40">
        <f t="shared" si="0"/>
        <v>53.10173875556833</v>
      </c>
    </row>
    <row r="25" spans="1:10" ht="15">
      <c r="A25" s="12"/>
      <c r="B25" s="12"/>
      <c r="C25" s="13"/>
      <c r="D25" s="12"/>
      <c r="E25" s="12"/>
      <c r="F25" s="12"/>
      <c r="G25" s="14" t="s">
        <v>24</v>
      </c>
      <c r="H25" s="39">
        <f>H11+H24+H23</f>
        <v>67383</v>
      </c>
      <c r="I25" s="39">
        <f>I11+I24+I23</f>
        <v>15075.130000000001</v>
      </c>
      <c r="J25" s="40">
        <f t="shared" si="0"/>
        <v>22.372304587210426</v>
      </c>
    </row>
  </sheetData>
  <sheetProtection/>
  <mergeCells count="12">
    <mergeCell ref="A7:J7"/>
    <mergeCell ref="I8:J8"/>
    <mergeCell ref="A9:F10"/>
    <mergeCell ref="G9:G10"/>
    <mergeCell ref="J9:J10"/>
    <mergeCell ref="H9:H10"/>
    <mergeCell ref="A1:J1"/>
    <mergeCell ref="A2:J2"/>
    <mergeCell ref="A3:J3"/>
    <mergeCell ref="A4:J4"/>
    <mergeCell ref="A5:J5"/>
    <mergeCell ref="A6:J6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SheetLayoutView="100" zoomScalePageLayoutView="0" workbookViewId="0" topLeftCell="A25">
      <selection activeCell="B33" sqref="B33"/>
    </sheetView>
  </sheetViews>
  <sheetFormatPr defaultColWidth="9.140625" defaultRowHeight="15"/>
  <cols>
    <col min="1" max="1" width="6.7109375" style="0" bestFit="1" customWidth="1"/>
    <col min="2" max="2" width="33.7109375" style="0" customWidth="1"/>
    <col min="3" max="3" width="4.140625" style="0" bestFit="1" customWidth="1"/>
    <col min="4" max="5" width="4.140625" style="0" hidden="1" customWidth="1"/>
    <col min="6" max="6" width="9.57421875" style="0" customWidth="1"/>
    <col min="7" max="7" width="18.28125" style="0" customWidth="1"/>
    <col min="8" max="8" width="10.57421875" style="0" customWidth="1"/>
    <col min="9" max="9" width="11.7109375" style="0" customWidth="1"/>
    <col min="11" max="11" width="10.57421875" style="0" customWidth="1"/>
  </cols>
  <sheetData>
    <row r="1" spans="1:9" ht="15">
      <c r="A1" s="61" t="s">
        <v>115</v>
      </c>
      <c r="B1" s="61"/>
      <c r="C1" s="61"/>
      <c r="D1" s="61"/>
      <c r="E1" s="61"/>
      <c r="F1" s="61"/>
      <c r="G1" s="61"/>
      <c r="H1" s="61"/>
      <c r="I1" s="61"/>
    </row>
    <row r="2" spans="1:9" ht="15">
      <c r="A2" s="61" t="s">
        <v>116</v>
      </c>
      <c r="B2" s="61"/>
      <c r="C2" s="61"/>
      <c r="D2" s="61"/>
      <c r="E2" s="61"/>
      <c r="F2" s="61"/>
      <c r="G2" s="61"/>
      <c r="H2" s="61"/>
      <c r="I2" s="61"/>
    </row>
    <row r="3" spans="1:9" ht="15">
      <c r="A3" s="61" t="s">
        <v>117</v>
      </c>
      <c r="B3" s="61"/>
      <c r="C3" s="61"/>
      <c r="D3" s="61"/>
      <c r="E3" s="61"/>
      <c r="F3" s="61"/>
      <c r="G3" s="61"/>
      <c r="H3" s="61"/>
      <c r="I3" s="61"/>
    </row>
    <row r="4" spans="1:12" ht="15" customHeight="1">
      <c r="A4" s="60" t="s">
        <v>132</v>
      </c>
      <c r="B4" s="60"/>
      <c r="C4" s="60"/>
      <c r="D4" s="60"/>
      <c r="E4" s="60"/>
      <c r="F4" s="60"/>
      <c r="G4" s="60"/>
      <c r="H4" s="60"/>
      <c r="I4" s="60"/>
      <c r="J4" s="29"/>
      <c r="K4" s="29"/>
      <c r="L4" s="29"/>
    </row>
    <row r="5" spans="1:12" ht="15" customHeight="1">
      <c r="A5" s="46" t="s">
        <v>114</v>
      </c>
      <c r="B5" s="46"/>
      <c r="C5" s="46"/>
      <c r="D5" s="46"/>
      <c r="E5" s="46"/>
      <c r="F5" s="46"/>
      <c r="G5" s="46"/>
      <c r="H5" s="46"/>
      <c r="I5" s="46"/>
      <c r="J5" s="29"/>
      <c r="K5" s="29"/>
      <c r="L5" s="29"/>
    </row>
    <row r="6" spans="1:12" ht="15" customHeight="1">
      <c r="A6" s="46" t="s">
        <v>141</v>
      </c>
      <c r="B6" s="46"/>
      <c r="C6" s="46"/>
      <c r="D6" s="46"/>
      <c r="E6" s="46"/>
      <c r="F6" s="46"/>
      <c r="G6" s="46"/>
      <c r="H6" s="46"/>
      <c r="I6" s="46"/>
      <c r="J6" s="29"/>
      <c r="K6" s="29"/>
      <c r="L6" s="29"/>
    </row>
    <row r="7" spans="1:12" ht="15">
      <c r="A7" s="47" t="s">
        <v>92</v>
      </c>
      <c r="B7" s="47"/>
      <c r="C7" s="47"/>
      <c r="D7" s="47"/>
      <c r="E7" s="47"/>
      <c r="F7" s="47"/>
      <c r="G7" s="47"/>
      <c r="H7" s="47"/>
      <c r="I7" s="47"/>
      <c r="J7" s="30"/>
      <c r="K7" s="30"/>
      <c r="L7" s="30"/>
    </row>
    <row r="8" spans="1:9" ht="15" customHeight="1">
      <c r="A8" s="66" t="s">
        <v>63</v>
      </c>
      <c r="B8" s="64" t="s">
        <v>26</v>
      </c>
      <c r="C8" s="64" t="s">
        <v>27</v>
      </c>
      <c r="D8" s="34"/>
      <c r="E8" s="34"/>
      <c r="F8" s="64" t="s">
        <v>28</v>
      </c>
      <c r="G8" s="58" t="s">
        <v>131</v>
      </c>
      <c r="H8" s="17" t="s">
        <v>25</v>
      </c>
      <c r="I8" s="56" t="s">
        <v>93</v>
      </c>
    </row>
    <row r="9" spans="1:9" ht="96.75" customHeight="1">
      <c r="A9" s="67"/>
      <c r="B9" s="65"/>
      <c r="C9" s="65"/>
      <c r="D9" s="34"/>
      <c r="E9" s="34"/>
      <c r="F9" s="65"/>
      <c r="G9" s="59"/>
      <c r="H9" s="16" t="s">
        <v>142</v>
      </c>
      <c r="I9" s="57"/>
    </row>
    <row r="10" spans="1:9" ht="22.5">
      <c r="A10" s="23" t="s">
        <v>62</v>
      </c>
      <c r="B10" s="18" t="s">
        <v>29</v>
      </c>
      <c r="C10" s="19" t="s">
        <v>30</v>
      </c>
      <c r="D10" s="19"/>
      <c r="E10" s="19"/>
      <c r="F10" s="19"/>
      <c r="G10" s="41">
        <f>G11+G17+G19+G21+G24+G35+G40+G42+G41</f>
        <v>72583.04</v>
      </c>
      <c r="H10" s="41">
        <f>H11+H17+H19+H21+H24+H35+H40+H42+H41</f>
        <v>13521.599999999999</v>
      </c>
      <c r="I10" s="33">
        <f>H10/G10*100</f>
        <v>18.62914532100061</v>
      </c>
    </row>
    <row r="11" spans="1:9" ht="15">
      <c r="A11" s="24" t="s">
        <v>64</v>
      </c>
      <c r="B11" s="18" t="s">
        <v>31</v>
      </c>
      <c r="C11" s="19" t="s">
        <v>30</v>
      </c>
      <c r="D11" s="19"/>
      <c r="E11" s="19"/>
      <c r="F11" s="19" t="s">
        <v>32</v>
      </c>
      <c r="G11" s="42">
        <f>G12+G13+G15+G16+G14</f>
        <v>10529</v>
      </c>
      <c r="H11" s="33">
        <f>H12+H13+H15+H16+H14</f>
        <v>2269.33</v>
      </c>
      <c r="I11" s="33">
        <f aca="true" t="shared" si="0" ref="I11:I43">H11/G11*100</f>
        <v>21.55313894956786</v>
      </c>
    </row>
    <row r="12" spans="1:9" ht="33" customHeight="1">
      <c r="A12" s="25" t="s">
        <v>65</v>
      </c>
      <c r="B12" s="21" t="s">
        <v>45</v>
      </c>
      <c r="C12" s="20" t="s">
        <v>30</v>
      </c>
      <c r="D12" s="20"/>
      <c r="E12" s="20"/>
      <c r="F12" s="20" t="s">
        <v>46</v>
      </c>
      <c r="G12" s="41">
        <v>369</v>
      </c>
      <c r="H12" s="33"/>
      <c r="I12" s="33">
        <f t="shared" si="0"/>
        <v>0</v>
      </c>
    </row>
    <row r="13" spans="1:9" ht="56.25">
      <c r="A13" s="25" t="s">
        <v>66</v>
      </c>
      <c r="B13" s="21" t="s">
        <v>47</v>
      </c>
      <c r="C13" s="20" t="s">
        <v>30</v>
      </c>
      <c r="D13" s="20"/>
      <c r="E13" s="20"/>
      <c r="F13" s="20" t="s">
        <v>48</v>
      </c>
      <c r="G13" s="41">
        <v>9160</v>
      </c>
      <c r="H13" s="33">
        <v>2221.33</v>
      </c>
      <c r="I13" s="33">
        <f t="shared" si="0"/>
        <v>24.25032751091703</v>
      </c>
    </row>
    <row r="14" spans="1:9" ht="15">
      <c r="A14" s="25" t="s">
        <v>67</v>
      </c>
      <c r="B14" s="21" t="s">
        <v>49</v>
      </c>
      <c r="C14" s="20" t="s">
        <v>30</v>
      </c>
      <c r="D14" s="20"/>
      <c r="E14" s="20"/>
      <c r="F14" s="20" t="s">
        <v>109</v>
      </c>
      <c r="G14" s="41">
        <v>452</v>
      </c>
      <c r="H14" s="33"/>
      <c r="I14" s="33">
        <f t="shared" si="0"/>
        <v>0</v>
      </c>
    </row>
    <row r="15" spans="1:9" ht="15">
      <c r="A15" s="25" t="s">
        <v>68</v>
      </c>
      <c r="B15" s="21" t="s">
        <v>125</v>
      </c>
      <c r="C15" s="20" t="s">
        <v>30</v>
      </c>
      <c r="D15" s="20"/>
      <c r="E15" s="20"/>
      <c r="F15" s="20" t="s">
        <v>124</v>
      </c>
      <c r="G15" s="41">
        <v>48</v>
      </c>
      <c r="H15" s="33">
        <v>48</v>
      </c>
      <c r="I15" s="33">
        <f>H15/G15*100</f>
        <v>100</v>
      </c>
    </row>
    <row r="16" spans="1:9" ht="15">
      <c r="A16" s="25" t="s">
        <v>95</v>
      </c>
      <c r="B16" s="21" t="s">
        <v>135</v>
      </c>
      <c r="C16" s="20" t="s">
        <v>30</v>
      </c>
      <c r="D16" s="20"/>
      <c r="E16" s="20"/>
      <c r="F16" s="20" t="s">
        <v>136</v>
      </c>
      <c r="G16" s="41">
        <v>500</v>
      </c>
      <c r="H16" s="33"/>
      <c r="I16" s="33">
        <f>H16/G16*100</f>
        <v>0</v>
      </c>
    </row>
    <row r="17" spans="1:9" ht="15">
      <c r="A17" s="26" t="s">
        <v>69</v>
      </c>
      <c r="B17" s="18" t="s">
        <v>33</v>
      </c>
      <c r="C17" s="19" t="s">
        <v>30</v>
      </c>
      <c r="D17" s="19"/>
      <c r="E17" s="19"/>
      <c r="F17" s="19" t="s">
        <v>34</v>
      </c>
      <c r="G17" s="41">
        <f>G18</f>
        <v>856.6</v>
      </c>
      <c r="H17" s="33">
        <f>H18</f>
        <v>167.58</v>
      </c>
      <c r="I17" s="33">
        <f t="shared" si="0"/>
        <v>19.56339014709316</v>
      </c>
    </row>
    <row r="18" spans="1:9" ht="22.5">
      <c r="A18" s="25" t="s">
        <v>70</v>
      </c>
      <c r="B18" s="21" t="s">
        <v>50</v>
      </c>
      <c r="C18" s="20" t="s">
        <v>30</v>
      </c>
      <c r="D18" s="20"/>
      <c r="E18" s="20"/>
      <c r="F18" s="20" t="s">
        <v>51</v>
      </c>
      <c r="G18" s="41">
        <v>856.6</v>
      </c>
      <c r="H18" s="33">
        <v>167.58</v>
      </c>
      <c r="I18" s="33">
        <f t="shared" si="0"/>
        <v>19.56339014709316</v>
      </c>
    </row>
    <row r="19" spans="1:9" ht="22.5">
      <c r="A19" s="26" t="s">
        <v>71</v>
      </c>
      <c r="B19" s="18" t="s">
        <v>35</v>
      </c>
      <c r="C19" s="19" t="s">
        <v>30</v>
      </c>
      <c r="D19" s="19"/>
      <c r="E19" s="19"/>
      <c r="F19" s="19" t="s">
        <v>36</v>
      </c>
      <c r="G19" s="41">
        <f>G20</f>
        <v>110</v>
      </c>
      <c r="H19" s="33"/>
      <c r="I19" s="33"/>
    </row>
    <row r="20" spans="1:9" ht="45">
      <c r="A20" s="25" t="s">
        <v>72</v>
      </c>
      <c r="B20" s="22" t="s">
        <v>52</v>
      </c>
      <c r="C20" s="20" t="s">
        <v>30</v>
      </c>
      <c r="D20" s="20"/>
      <c r="E20" s="20"/>
      <c r="F20" s="20" t="s">
        <v>119</v>
      </c>
      <c r="G20" s="41">
        <v>110</v>
      </c>
      <c r="H20" s="33"/>
      <c r="I20" s="33"/>
    </row>
    <row r="21" spans="1:9" ht="15">
      <c r="A21" s="26" t="s">
        <v>73</v>
      </c>
      <c r="B21" s="18" t="s">
        <v>37</v>
      </c>
      <c r="C21" s="19" t="s">
        <v>30</v>
      </c>
      <c r="D21" s="19"/>
      <c r="E21" s="19"/>
      <c r="F21" s="19" t="s">
        <v>38</v>
      </c>
      <c r="G21" s="41">
        <f>G22+G23</f>
        <v>10855</v>
      </c>
      <c r="H21" s="33">
        <f>H22+H23</f>
        <v>3362</v>
      </c>
      <c r="I21" s="33">
        <f t="shared" si="0"/>
        <v>30.971902349147857</v>
      </c>
    </row>
    <row r="22" spans="1:9" ht="15">
      <c r="A22" s="25" t="s">
        <v>74</v>
      </c>
      <c r="B22" s="21" t="s">
        <v>53</v>
      </c>
      <c r="C22" s="20" t="s">
        <v>30</v>
      </c>
      <c r="D22" s="20"/>
      <c r="E22" s="20"/>
      <c r="F22" s="20" t="s">
        <v>54</v>
      </c>
      <c r="G22" s="41">
        <v>10360</v>
      </c>
      <c r="H22" s="33">
        <v>3200</v>
      </c>
      <c r="I22" s="33">
        <f t="shared" si="0"/>
        <v>30.888030888030887</v>
      </c>
    </row>
    <row r="23" spans="1:9" ht="22.5">
      <c r="A23" s="25" t="s">
        <v>75</v>
      </c>
      <c r="B23" s="28" t="s">
        <v>55</v>
      </c>
      <c r="C23" s="20" t="s">
        <v>30</v>
      </c>
      <c r="D23" s="20"/>
      <c r="E23" s="20"/>
      <c r="F23" s="20" t="s">
        <v>56</v>
      </c>
      <c r="G23" s="41">
        <v>495</v>
      </c>
      <c r="H23" s="33">
        <v>162</v>
      </c>
      <c r="I23" s="33">
        <f t="shared" si="0"/>
        <v>32.72727272727273</v>
      </c>
    </row>
    <row r="24" spans="1:9" ht="15">
      <c r="A24" s="26" t="s">
        <v>76</v>
      </c>
      <c r="B24" s="18" t="s">
        <v>39</v>
      </c>
      <c r="C24" s="19" t="s">
        <v>30</v>
      </c>
      <c r="D24" s="19"/>
      <c r="E24" s="19"/>
      <c r="F24" s="19" t="s">
        <v>40</v>
      </c>
      <c r="G24" s="41">
        <f>G25+G26+G27</f>
        <v>45852.939999999995</v>
      </c>
      <c r="H24" s="33">
        <f>H25+H26+H27</f>
        <v>6886.71</v>
      </c>
      <c r="I24" s="33">
        <f t="shared" si="0"/>
        <v>15.019124182658736</v>
      </c>
    </row>
    <row r="25" spans="1:9" ht="45">
      <c r="A25" s="25" t="s">
        <v>77</v>
      </c>
      <c r="B25" s="21" t="s">
        <v>118</v>
      </c>
      <c r="C25" s="20" t="s">
        <v>30</v>
      </c>
      <c r="D25" s="20"/>
      <c r="E25" s="20"/>
      <c r="F25" s="20" t="s">
        <v>57</v>
      </c>
      <c r="G25" s="41">
        <v>8822.06</v>
      </c>
      <c r="H25" s="33">
        <v>1217.75</v>
      </c>
      <c r="I25" s="33">
        <f t="shared" si="0"/>
        <v>13.80346540377191</v>
      </c>
    </row>
    <row r="26" spans="1:9" ht="22.5">
      <c r="A26" s="25" t="s">
        <v>78</v>
      </c>
      <c r="B26" s="21" t="s">
        <v>101</v>
      </c>
      <c r="C26" s="20" t="s">
        <v>30</v>
      </c>
      <c r="D26" s="20"/>
      <c r="E26" s="20"/>
      <c r="F26" s="20" t="s">
        <v>58</v>
      </c>
      <c r="G26" s="41">
        <v>1950</v>
      </c>
      <c r="H26" s="33">
        <v>2.18</v>
      </c>
      <c r="I26" s="33">
        <f t="shared" si="0"/>
        <v>0.1117948717948718</v>
      </c>
    </row>
    <row r="27" spans="1:9" ht="15">
      <c r="A27" s="25" t="s">
        <v>79</v>
      </c>
      <c r="B27" s="21" t="s">
        <v>59</v>
      </c>
      <c r="C27" s="20" t="s">
        <v>30</v>
      </c>
      <c r="D27" s="20"/>
      <c r="E27" s="20"/>
      <c r="F27" s="20" t="s">
        <v>60</v>
      </c>
      <c r="G27" s="41">
        <v>35080.88</v>
      </c>
      <c r="H27" s="33">
        <v>5666.78</v>
      </c>
      <c r="I27" s="33">
        <f t="shared" si="0"/>
        <v>16.153471634691037</v>
      </c>
    </row>
    <row r="28" spans="1:9" ht="15">
      <c r="A28" s="25"/>
      <c r="B28" s="18" t="s">
        <v>61</v>
      </c>
      <c r="C28" s="20"/>
      <c r="D28" s="20"/>
      <c r="E28" s="20"/>
      <c r="F28" s="20"/>
      <c r="G28" s="41"/>
      <c r="H28" s="33"/>
      <c r="I28" s="33"/>
    </row>
    <row r="29" spans="1:12" ht="15">
      <c r="A29" s="25" t="s">
        <v>94</v>
      </c>
      <c r="B29" s="21" t="s">
        <v>144</v>
      </c>
      <c r="C29" s="20" t="s">
        <v>30</v>
      </c>
      <c r="D29" s="20"/>
      <c r="E29" s="20"/>
      <c r="F29" s="20" t="s">
        <v>60</v>
      </c>
      <c r="G29" s="41">
        <v>3069.15</v>
      </c>
      <c r="H29" s="33">
        <v>1792.66</v>
      </c>
      <c r="I29" s="33"/>
      <c r="L29" s="33" t="e">
        <f>K29/J29*100</f>
        <v>#DIV/0!</v>
      </c>
    </row>
    <row r="30" spans="1:9" ht="15">
      <c r="A30" s="25" t="s">
        <v>80</v>
      </c>
      <c r="B30" s="21" t="s">
        <v>137</v>
      </c>
      <c r="C30" s="20" t="s">
        <v>30</v>
      </c>
      <c r="D30" s="20"/>
      <c r="E30" s="20"/>
      <c r="F30" s="20" t="s">
        <v>60</v>
      </c>
      <c r="G30" s="41">
        <v>2425.85</v>
      </c>
      <c r="H30" s="33">
        <v>645.56</v>
      </c>
      <c r="I30" s="20" t="s">
        <v>130</v>
      </c>
    </row>
    <row r="31" spans="1:9" ht="15">
      <c r="A31" s="25" t="s">
        <v>81</v>
      </c>
      <c r="B31" s="21" t="s">
        <v>126</v>
      </c>
      <c r="C31" s="20" t="s">
        <v>30</v>
      </c>
      <c r="D31" s="20"/>
      <c r="E31" s="20"/>
      <c r="F31" s="20" t="s">
        <v>60</v>
      </c>
      <c r="G31" s="41">
        <v>3397.73</v>
      </c>
      <c r="H31" s="33">
        <v>1854.96</v>
      </c>
      <c r="I31" s="33">
        <f>H31/G31*100</f>
        <v>54.594096646878945</v>
      </c>
    </row>
    <row r="32" spans="1:9" ht="15">
      <c r="A32" s="25" t="s">
        <v>82</v>
      </c>
      <c r="B32" s="21" t="s">
        <v>138</v>
      </c>
      <c r="C32" s="20" t="s">
        <v>30</v>
      </c>
      <c r="D32" s="20"/>
      <c r="E32" s="20"/>
      <c r="F32" s="20" t="s">
        <v>60</v>
      </c>
      <c r="G32" s="41"/>
      <c r="H32" s="33"/>
      <c r="I32" s="33" t="e">
        <f t="shared" si="0"/>
        <v>#DIV/0!</v>
      </c>
    </row>
    <row r="33" spans="1:9" ht="22.5">
      <c r="A33" s="25" t="s">
        <v>83</v>
      </c>
      <c r="B33" s="21" t="s">
        <v>121</v>
      </c>
      <c r="C33" s="20" t="s">
        <v>30</v>
      </c>
      <c r="D33" s="20"/>
      <c r="E33" s="20"/>
      <c r="F33" s="20" t="s">
        <v>60</v>
      </c>
      <c r="G33" s="41">
        <v>450</v>
      </c>
      <c r="H33" s="33">
        <v>40</v>
      </c>
      <c r="I33" s="33">
        <f t="shared" si="0"/>
        <v>8.88888888888889</v>
      </c>
    </row>
    <row r="34" spans="1:9" ht="22.5">
      <c r="A34" s="25" t="s">
        <v>83</v>
      </c>
      <c r="B34" s="21" t="s">
        <v>120</v>
      </c>
      <c r="C34" s="20" t="s">
        <v>30</v>
      </c>
      <c r="D34" s="20"/>
      <c r="E34" s="20"/>
      <c r="F34" s="20" t="s">
        <v>60</v>
      </c>
      <c r="G34" s="41">
        <v>25738.15</v>
      </c>
      <c r="H34" s="33">
        <v>1333.6</v>
      </c>
      <c r="I34" s="33">
        <f t="shared" si="0"/>
        <v>5.181413582561294</v>
      </c>
    </row>
    <row r="35" spans="1:9" ht="22.5">
      <c r="A35" s="26" t="s">
        <v>84</v>
      </c>
      <c r="B35" s="18" t="s">
        <v>41</v>
      </c>
      <c r="C35" s="19" t="s">
        <v>30</v>
      </c>
      <c r="D35" s="19"/>
      <c r="E35" s="19"/>
      <c r="F35" s="19" t="s">
        <v>42</v>
      </c>
      <c r="G35" s="42">
        <f>G36+G37</f>
        <v>3019.5</v>
      </c>
      <c r="H35" s="42">
        <f>H36+H37</f>
        <v>658.93</v>
      </c>
      <c r="I35" s="33">
        <f t="shared" si="0"/>
        <v>21.82248716674946</v>
      </c>
    </row>
    <row r="36" spans="1:9" ht="33.75">
      <c r="A36" s="25" t="s">
        <v>88</v>
      </c>
      <c r="B36" s="21" t="s">
        <v>85</v>
      </c>
      <c r="C36" s="20" t="s">
        <v>30</v>
      </c>
      <c r="D36" s="20"/>
      <c r="E36" s="20"/>
      <c r="F36" s="20" t="s">
        <v>86</v>
      </c>
      <c r="G36" s="41">
        <v>1721.8</v>
      </c>
      <c r="H36" s="33">
        <v>307.4</v>
      </c>
      <c r="I36" s="33">
        <f t="shared" si="0"/>
        <v>17.85340922290626</v>
      </c>
    </row>
    <row r="37" spans="1:9" ht="15">
      <c r="A37" s="25" t="s">
        <v>89</v>
      </c>
      <c r="B37" s="21" t="s">
        <v>87</v>
      </c>
      <c r="C37" s="20" t="s">
        <v>30</v>
      </c>
      <c r="D37" s="20"/>
      <c r="E37" s="20"/>
      <c r="F37" s="20" t="s">
        <v>86</v>
      </c>
      <c r="G37" s="41">
        <v>1297.7</v>
      </c>
      <c r="H37" s="33">
        <v>351.53</v>
      </c>
      <c r="I37" s="33">
        <f t="shared" si="0"/>
        <v>27.08869538414117</v>
      </c>
    </row>
    <row r="38" spans="1:9" ht="15" hidden="1">
      <c r="A38" s="25"/>
      <c r="B38" s="21"/>
      <c r="C38" s="20"/>
      <c r="D38" s="20"/>
      <c r="E38" s="20"/>
      <c r="F38" s="20"/>
      <c r="G38" s="33"/>
      <c r="H38" s="33"/>
      <c r="I38" s="33" t="e">
        <f t="shared" si="0"/>
        <v>#DIV/0!</v>
      </c>
    </row>
    <row r="39" spans="1:9" ht="15" hidden="1">
      <c r="A39" s="25"/>
      <c r="B39" s="21"/>
      <c r="C39" s="20"/>
      <c r="D39" s="20"/>
      <c r="E39" s="20"/>
      <c r="F39" s="20"/>
      <c r="G39" s="33"/>
      <c r="H39" s="33"/>
      <c r="I39" s="33" t="e">
        <f t="shared" si="0"/>
        <v>#DIV/0!</v>
      </c>
    </row>
    <row r="40" spans="1:9" ht="15">
      <c r="A40" s="26" t="s">
        <v>90</v>
      </c>
      <c r="B40" s="18" t="s">
        <v>97</v>
      </c>
      <c r="C40" s="19" t="s">
        <v>30</v>
      </c>
      <c r="D40" s="19"/>
      <c r="E40" s="19"/>
      <c r="F40" s="19" t="s">
        <v>43</v>
      </c>
      <c r="G40" s="41">
        <v>210</v>
      </c>
      <c r="H40" s="33">
        <v>29.72</v>
      </c>
      <c r="I40" s="33">
        <f t="shared" si="0"/>
        <v>14.152380952380952</v>
      </c>
    </row>
    <row r="41" spans="1:9" ht="15">
      <c r="A41" s="26" t="s">
        <v>91</v>
      </c>
      <c r="B41" s="18" t="s">
        <v>127</v>
      </c>
      <c r="C41" s="19" t="s">
        <v>30</v>
      </c>
      <c r="D41" s="19"/>
      <c r="E41" s="19"/>
      <c r="F41" s="19" t="s">
        <v>43</v>
      </c>
      <c r="G41" s="41">
        <v>600</v>
      </c>
      <c r="H41" s="33">
        <v>13.97</v>
      </c>
      <c r="I41" s="33">
        <f t="shared" si="0"/>
        <v>2.328333333333333</v>
      </c>
    </row>
    <row r="42" spans="1:9" ht="15">
      <c r="A42" s="26" t="s">
        <v>96</v>
      </c>
      <c r="B42" s="18" t="s">
        <v>128</v>
      </c>
      <c r="C42" s="19" t="s">
        <v>30</v>
      </c>
      <c r="D42" s="19"/>
      <c r="E42" s="19"/>
      <c r="F42" s="19" t="s">
        <v>129</v>
      </c>
      <c r="G42" s="41">
        <v>550</v>
      </c>
      <c r="H42" s="33">
        <v>133.36</v>
      </c>
      <c r="I42" s="33">
        <f t="shared" si="0"/>
        <v>24.24727272727273</v>
      </c>
    </row>
    <row r="43" spans="1:9" ht="15">
      <c r="A43" s="62" t="s">
        <v>44</v>
      </c>
      <c r="B43" s="63"/>
      <c r="C43" s="27"/>
      <c r="D43" s="27"/>
      <c r="E43" s="27"/>
      <c r="F43" s="27"/>
      <c r="G43" s="41">
        <f>G10</f>
        <v>72583.04</v>
      </c>
      <c r="H43" s="41">
        <f>H10</f>
        <v>13521.599999999999</v>
      </c>
      <c r="I43" s="33">
        <f t="shared" si="0"/>
        <v>18.62914532100061</v>
      </c>
    </row>
  </sheetData>
  <sheetProtection/>
  <mergeCells count="14">
    <mergeCell ref="A43:B43"/>
    <mergeCell ref="I8:I9"/>
    <mergeCell ref="B8:B9"/>
    <mergeCell ref="C8:C9"/>
    <mergeCell ref="F8:F9"/>
    <mergeCell ref="A8:A9"/>
    <mergeCell ref="G8:G9"/>
    <mergeCell ref="A7:I7"/>
    <mergeCell ref="A4:I4"/>
    <mergeCell ref="A3:I3"/>
    <mergeCell ref="A2:I2"/>
    <mergeCell ref="A1:I1"/>
    <mergeCell ref="A5:I5"/>
    <mergeCell ref="A6:I6"/>
  </mergeCells>
  <printOptions/>
  <pageMargins left="0.7086614173228347" right="0.31496062992125984" top="0.35433070866141736" bottom="0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Comp_1</cp:lastModifiedBy>
  <cp:lastPrinted>2016-03-24T13:55:57Z</cp:lastPrinted>
  <dcterms:created xsi:type="dcterms:W3CDTF">2009-08-04T12:42:58Z</dcterms:created>
  <dcterms:modified xsi:type="dcterms:W3CDTF">2016-03-30T09:08:04Z</dcterms:modified>
  <cp:category/>
  <cp:version/>
  <cp:contentType/>
  <cp:contentStatus/>
</cp:coreProperties>
</file>