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5480" windowHeight="7770" tabRatio="875"/>
  </bookViews>
  <sheets>
    <sheet name="1-доходы 19" sheetId="33" r:id="rId1"/>
    <sheet name="2-  ведом 19" sheetId="34" r:id="rId2"/>
    <sheet name="3-  раздел 19 " sheetId="39" r:id="rId3"/>
    <sheet name="4-целевые 19" sheetId="36" r:id="rId4"/>
    <sheet name="прил. 5 трансф." sheetId="40" r:id="rId5"/>
  </sheets>
  <definedNames>
    <definedName name="_xlnm.Print_Area" localSheetId="4">'прил. 5 трансф.'!$A$1:$F$21</definedName>
  </definedNames>
  <calcPr calcId="124519"/>
</workbook>
</file>

<file path=xl/calcChain.xml><?xml version="1.0" encoding="utf-8"?>
<calcChain xmlns="http://schemas.openxmlformats.org/spreadsheetml/2006/main">
  <c r="F20" i="40"/>
  <c r="F19"/>
  <c r="F18" s="1"/>
  <c r="E18"/>
  <c r="D18"/>
  <c r="F11"/>
  <c r="F10" s="1"/>
  <c r="F13"/>
  <c r="F12" s="1"/>
  <c r="E12"/>
  <c r="E10"/>
  <c r="F57" i="36"/>
  <c r="E57"/>
  <c r="D57"/>
  <c r="F65"/>
  <c r="F64" s="1"/>
  <c r="F63" s="1"/>
  <c r="E64"/>
  <c r="D64"/>
  <c r="E63"/>
  <c r="D63"/>
  <c r="F113"/>
  <c r="F112" s="1"/>
  <c r="F111" s="1"/>
  <c r="E112"/>
  <c r="D112"/>
  <c r="D111" s="1"/>
  <c r="E111"/>
  <c r="F16"/>
  <c r="F15" s="1"/>
  <c r="F14" s="1"/>
  <c r="E15"/>
  <c r="D15"/>
  <c r="D14" s="1"/>
  <c r="E14"/>
  <c r="F13"/>
  <c r="F12" s="1"/>
  <c r="F11" s="1"/>
  <c r="E12"/>
  <c r="E11" s="1"/>
  <c r="D12"/>
  <c r="D11"/>
  <c r="F18"/>
  <c r="F17" s="1"/>
  <c r="E17"/>
  <c r="D17"/>
  <c r="D12" i="40"/>
  <c r="D10"/>
  <c r="G181" i="39"/>
  <c r="G180"/>
  <c r="F180"/>
  <c r="E180"/>
  <c r="G179"/>
  <c r="F179"/>
  <c r="E179"/>
  <c r="G178"/>
  <c r="G177" s="1"/>
  <c r="G176" s="1"/>
  <c r="G175" s="1"/>
  <c r="G174" s="1"/>
  <c r="G173" s="1"/>
  <c r="F177"/>
  <c r="E177"/>
  <c r="F176"/>
  <c r="F175" s="1"/>
  <c r="F174" s="1"/>
  <c r="F173" s="1"/>
  <c r="E176"/>
  <c r="E175"/>
  <c r="E174" s="1"/>
  <c r="E173" s="1"/>
  <c r="G172"/>
  <c r="G171"/>
  <c r="F171"/>
  <c r="E171"/>
  <c r="G170"/>
  <c r="F170"/>
  <c r="E170"/>
  <c r="G169"/>
  <c r="F169"/>
  <c r="F163" s="1"/>
  <c r="E169"/>
  <c r="G168"/>
  <c r="G167"/>
  <c r="F167"/>
  <c r="E167"/>
  <c r="G166"/>
  <c r="F166"/>
  <c r="E166"/>
  <c r="G165"/>
  <c r="F165"/>
  <c r="E165"/>
  <c r="G164"/>
  <c r="F164"/>
  <c r="E164"/>
  <c r="E163" s="1"/>
  <c r="G163"/>
  <c r="G162"/>
  <c r="G161" s="1"/>
  <c r="F161"/>
  <c r="E161"/>
  <c r="G160"/>
  <c r="G159" s="1"/>
  <c r="F159"/>
  <c r="E159"/>
  <c r="F158"/>
  <c r="F157" s="1"/>
  <c r="G156"/>
  <c r="G155" s="1"/>
  <c r="G154" s="1"/>
  <c r="F155"/>
  <c r="E155"/>
  <c r="F154"/>
  <c r="E154"/>
  <c r="G153"/>
  <c r="G152" s="1"/>
  <c r="F152"/>
  <c r="E152"/>
  <c r="E149" s="1"/>
  <c r="E148" s="1"/>
  <c r="G151"/>
  <c r="G150" s="1"/>
  <c r="F150"/>
  <c r="F149" s="1"/>
  <c r="F148" s="1"/>
  <c r="E150"/>
  <c r="G145"/>
  <c r="G144" s="1"/>
  <c r="G143" s="1"/>
  <c r="F144"/>
  <c r="E144"/>
  <c r="F143"/>
  <c r="E143"/>
  <c r="G142"/>
  <c r="G141" s="1"/>
  <c r="G140" s="1"/>
  <c r="F141"/>
  <c r="E141"/>
  <c r="E140" s="1"/>
  <c r="F140"/>
  <c r="G139"/>
  <c r="G138" s="1"/>
  <c r="G137" s="1"/>
  <c r="F138"/>
  <c r="E138"/>
  <c r="F137"/>
  <c r="E137"/>
  <c r="G136"/>
  <c r="G135"/>
  <c r="F135"/>
  <c r="E135"/>
  <c r="G134"/>
  <c r="F134"/>
  <c r="E134"/>
  <c r="G133"/>
  <c r="G132" s="1"/>
  <c r="G131" s="1"/>
  <c r="F132"/>
  <c r="E132"/>
  <c r="F131"/>
  <c r="E131"/>
  <c r="G130"/>
  <c r="G129" s="1"/>
  <c r="G128" s="1"/>
  <c r="G127" s="1"/>
  <c r="F129"/>
  <c r="F128" s="1"/>
  <c r="F127" s="1"/>
  <c r="E129"/>
  <c r="E128"/>
  <c r="E127" s="1"/>
  <c r="G126"/>
  <c r="G125"/>
  <c r="F124"/>
  <c r="E124"/>
  <c r="E121" s="1"/>
  <c r="G123"/>
  <c r="G122" s="1"/>
  <c r="F122"/>
  <c r="F121" s="1"/>
  <c r="F117" s="1"/>
  <c r="E122"/>
  <c r="G120"/>
  <c r="G119" s="1"/>
  <c r="G118" s="1"/>
  <c r="F119"/>
  <c r="E119"/>
  <c r="F118"/>
  <c r="E118"/>
  <c r="G115"/>
  <c r="G114" s="1"/>
  <c r="G113" s="1"/>
  <c r="F114"/>
  <c r="E114"/>
  <c r="E113" s="1"/>
  <c r="E109" s="1"/>
  <c r="E100" s="1"/>
  <c r="F113"/>
  <c r="G112"/>
  <c r="G111" s="1"/>
  <c r="G110" s="1"/>
  <c r="F111"/>
  <c r="E111"/>
  <c r="F110"/>
  <c r="E110"/>
  <c r="F109"/>
  <c r="G108"/>
  <c r="G107"/>
  <c r="F107"/>
  <c r="E107"/>
  <c r="G106"/>
  <c r="F106"/>
  <c r="E106"/>
  <c r="G105"/>
  <c r="F105"/>
  <c r="E105"/>
  <c r="G104"/>
  <c r="G103" s="1"/>
  <c r="G102" s="1"/>
  <c r="G101" s="1"/>
  <c r="F103"/>
  <c r="E103"/>
  <c r="F102"/>
  <c r="F101" s="1"/>
  <c r="F100" s="1"/>
  <c r="E102"/>
  <c r="E101"/>
  <c r="G99"/>
  <c r="G98"/>
  <c r="F98"/>
  <c r="E98"/>
  <c r="G97"/>
  <c r="F97"/>
  <c r="E97"/>
  <c r="G96"/>
  <c r="F96"/>
  <c r="E96"/>
  <c r="G95"/>
  <c r="F95"/>
  <c r="E95"/>
  <c r="G93"/>
  <c r="G92" s="1"/>
  <c r="G91" s="1"/>
  <c r="G90" s="1"/>
  <c r="F92"/>
  <c r="E92"/>
  <c r="F91"/>
  <c r="E91"/>
  <c r="F90"/>
  <c r="E90"/>
  <c r="G89"/>
  <c r="G88" s="1"/>
  <c r="G87" s="1"/>
  <c r="G86" s="1"/>
  <c r="F88"/>
  <c r="E88"/>
  <c r="E87" s="1"/>
  <c r="E86" s="1"/>
  <c r="F87"/>
  <c r="F86"/>
  <c r="G85"/>
  <c r="G84"/>
  <c r="F84"/>
  <c r="E84"/>
  <c r="G83"/>
  <c r="F83"/>
  <c r="E83"/>
  <c r="G82"/>
  <c r="F82"/>
  <c r="E82"/>
  <c r="G81"/>
  <c r="G80" s="1"/>
  <c r="G79" s="1"/>
  <c r="F80"/>
  <c r="E80"/>
  <c r="F79"/>
  <c r="E79"/>
  <c r="G78"/>
  <c r="G77" s="1"/>
  <c r="G76" s="1"/>
  <c r="F77"/>
  <c r="E77"/>
  <c r="E76" s="1"/>
  <c r="F76"/>
  <c r="G74"/>
  <c r="G73" s="1"/>
  <c r="G72" s="1"/>
  <c r="G68" s="1"/>
  <c r="G67" s="1"/>
  <c r="F73"/>
  <c r="F72" s="1"/>
  <c r="F68" s="1"/>
  <c r="F67" s="1"/>
  <c r="E73"/>
  <c r="E72"/>
  <c r="G71"/>
  <c r="G70"/>
  <c r="F70"/>
  <c r="E70"/>
  <c r="G69"/>
  <c r="F69"/>
  <c r="E69"/>
  <c r="E68"/>
  <c r="E67"/>
  <c r="G65"/>
  <c r="G64" s="1"/>
  <c r="G63" s="1"/>
  <c r="G62" s="1"/>
  <c r="F64"/>
  <c r="F63" s="1"/>
  <c r="F62" s="1"/>
  <c r="F57" s="1"/>
  <c r="F51" s="1"/>
  <c r="E64"/>
  <c r="E63"/>
  <c r="E62" s="1"/>
  <c r="E57" s="1"/>
  <c r="E51" s="1"/>
  <c r="G61"/>
  <c r="G60" s="1"/>
  <c r="G59" s="1"/>
  <c r="G58" s="1"/>
  <c r="F60"/>
  <c r="E60"/>
  <c r="F59"/>
  <c r="E59"/>
  <c r="F58"/>
  <c r="E58"/>
  <c r="G56"/>
  <c r="G55"/>
  <c r="F55"/>
  <c r="E55"/>
  <c r="G54"/>
  <c r="F54"/>
  <c r="E54"/>
  <c r="G53"/>
  <c r="F53"/>
  <c r="E53"/>
  <c r="G52"/>
  <c r="F52"/>
  <c r="E52"/>
  <c r="G50"/>
  <c r="G49" s="1"/>
  <c r="F49"/>
  <c r="E49"/>
  <c r="G48"/>
  <c r="G47" s="1"/>
  <c r="F47"/>
  <c r="E47"/>
  <c r="F46"/>
  <c r="F45" s="1"/>
  <c r="F44" s="1"/>
  <c r="F43" s="1"/>
  <c r="F42" s="1"/>
  <c r="G41"/>
  <c r="G40" s="1"/>
  <c r="G39" s="1"/>
  <c r="F40"/>
  <c r="E40"/>
  <c r="F39"/>
  <c r="E39"/>
  <c r="G38"/>
  <c r="G37" s="1"/>
  <c r="G36" s="1"/>
  <c r="F37"/>
  <c r="E37"/>
  <c r="E36" s="1"/>
  <c r="E35" s="1"/>
  <c r="E32" s="1"/>
  <c r="F36"/>
  <c r="F35"/>
  <c r="G34"/>
  <c r="G33"/>
  <c r="F33"/>
  <c r="E33"/>
  <c r="F32"/>
  <c r="G31"/>
  <c r="G30" s="1"/>
  <c r="G29" s="1"/>
  <c r="G28" s="1"/>
  <c r="G27" s="1"/>
  <c r="F30"/>
  <c r="E30"/>
  <c r="F29"/>
  <c r="E29"/>
  <c r="F28"/>
  <c r="E28"/>
  <c r="F27"/>
  <c r="E27"/>
  <c r="G26"/>
  <c r="G25" s="1"/>
  <c r="G24" s="1"/>
  <c r="F25"/>
  <c r="F24" s="1"/>
  <c r="E25"/>
  <c r="E24"/>
  <c r="G22"/>
  <c r="F22"/>
  <c r="E22"/>
  <c r="E19" s="1"/>
  <c r="E18" s="1"/>
  <c r="E17" s="1"/>
  <c r="G21"/>
  <c r="G20" s="1"/>
  <c r="G19" s="1"/>
  <c r="F20"/>
  <c r="E20"/>
  <c r="F19"/>
  <c r="F18" s="1"/>
  <c r="F17" s="1"/>
  <c r="F11" s="1"/>
  <c r="G16"/>
  <c r="G15" s="1"/>
  <c r="G14" s="1"/>
  <c r="G13" s="1"/>
  <c r="G12" s="1"/>
  <c r="F15"/>
  <c r="E15"/>
  <c r="F14"/>
  <c r="E14"/>
  <c r="E13" s="1"/>
  <c r="E12" s="1"/>
  <c r="F13"/>
  <c r="F12"/>
  <c r="H139" i="34"/>
  <c r="H138" s="1"/>
  <c r="H137" s="1"/>
  <c r="G138"/>
  <c r="G137" s="1"/>
  <c r="F138"/>
  <c r="F137" s="1"/>
  <c r="H156"/>
  <c r="H155" s="1"/>
  <c r="H154" s="1"/>
  <c r="G155"/>
  <c r="G154" s="1"/>
  <c r="F155"/>
  <c r="F154" s="1"/>
  <c r="H136"/>
  <c r="H135" s="1"/>
  <c r="H134" s="1"/>
  <c r="G135"/>
  <c r="G134" s="1"/>
  <c r="F135"/>
  <c r="F134" s="1"/>
  <c r="H81"/>
  <c r="H80" s="1"/>
  <c r="H79" s="1"/>
  <c r="G80"/>
  <c r="G79" s="1"/>
  <c r="F80"/>
  <c r="F79" s="1"/>
  <c r="H78"/>
  <c r="H77" s="1"/>
  <c r="H76" s="1"/>
  <c r="G77"/>
  <c r="G76" s="1"/>
  <c r="F77"/>
  <c r="F76" s="1"/>
  <c r="F75" s="1"/>
  <c r="G33"/>
  <c r="F33"/>
  <c r="H34"/>
  <c r="H33" s="1"/>
  <c r="J62" i="33"/>
  <c r="J61"/>
  <c r="J60"/>
  <c r="J59"/>
  <c r="J15"/>
  <c r="I12"/>
  <c r="H12"/>
  <c r="H11" s="1"/>
  <c r="E81" i="36"/>
  <c r="D81"/>
  <c r="F83"/>
  <c r="G124" i="34"/>
  <c r="F124"/>
  <c r="H126"/>
  <c r="F32" i="36"/>
  <c r="F31" s="1"/>
  <c r="E31"/>
  <c r="D31"/>
  <c r="H31" i="34"/>
  <c r="H30" s="1"/>
  <c r="H29" s="1"/>
  <c r="H28" s="1"/>
  <c r="H27" s="1"/>
  <c r="G30"/>
  <c r="G29" s="1"/>
  <c r="G28" s="1"/>
  <c r="G27" s="1"/>
  <c r="F30"/>
  <c r="F29" s="1"/>
  <c r="F28" s="1"/>
  <c r="F27" s="1"/>
  <c r="F130" i="36"/>
  <c r="F129" s="1"/>
  <c r="F128" s="1"/>
  <c r="E129"/>
  <c r="E128" s="1"/>
  <c r="D129"/>
  <c r="D128" s="1"/>
  <c r="F127"/>
  <c r="F126" s="1"/>
  <c r="F125" s="1"/>
  <c r="E126"/>
  <c r="E125" s="1"/>
  <c r="D126"/>
  <c r="D125" s="1"/>
  <c r="F110"/>
  <c r="F109" s="1"/>
  <c r="F108" s="1"/>
  <c r="E109"/>
  <c r="E108" s="1"/>
  <c r="D109"/>
  <c r="D108" s="1"/>
  <c r="F103"/>
  <c r="F102" s="1"/>
  <c r="F101" s="1"/>
  <c r="E102"/>
  <c r="E101" s="1"/>
  <c r="D102"/>
  <c r="D101" s="1"/>
  <c r="H41" i="34"/>
  <c r="F34" i="36"/>
  <c r="F33" s="1"/>
  <c r="E33"/>
  <c r="D33"/>
  <c r="F147"/>
  <c r="F146" s="1"/>
  <c r="E146"/>
  <c r="D146"/>
  <c r="F145"/>
  <c r="F144" s="1"/>
  <c r="E144"/>
  <c r="D144"/>
  <c r="D143" s="1"/>
  <c r="D142" s="1"/>
  <c r="D141" s="1"/>
  <c r="F140"/>
  <c r="F139" s="1"/>
  <c r="F138" s="1"/>
  <c r="E139"/>
  <c r="E138" s="1"/>
  <c r="D139"/>
  <c r="D138" s="1"/>
  <c r="F137"/>
  <c r="F136" s="1"/>
  <c r="F135" s="1"/>
  <c r="E136"/>
  <c r="D136"/>
  <c r="D135" s="1"/>
  <c r="E135"/>
  <c r="F134"/>
  <c r="F133" s="1"/>
  <c r="F132" s="1"/>
  <c r="E133"/>
  <c r="D133"/>
  <c r="D132" s="1"/>
  <c r="E132"/>
  <c r="F124"/>
  <c r="F123" s="1"/>
  <c r="F122" s="1"/>
  <c r="E123"/>
  <c r="E122" s="1"/>
  <c r="D123"/>
  <c r="D122" s="1"/>
  <c r="F121"/>
  <c r="F120" s="1"/>
  <c r="F119" s="1"/>
  <c r="F118" s="1"/>
  <c r="E120"/>
  <c r="E119" s="1"/>
  <c r="E118" s="1"/>
  <c r="D120"/>
  <c r="D119" s="1"/>
  <c r="D118" s="1"/>
  <c r="F117"/>
  <c r="F116" s="1"/>
  <c r="F115" s="1"/>
  <c r="F114" s="1"/>
  <c r="E116"/>
  <c r="E115" s="1"/>
  <c r="E114" s="1"/>
  <c r="D116"/>
  <c r="D115" s="1"/>
  <c r="D114" s="1"/>
  <c r="F107"/>
  <c r="F106" s="1"/>
  <c r="F105" s="1"/>
  <c r="F104" s="1"/>
  <c r="E106"/>
  <c r="E105" s="1"/>
  <c r="E104" s="1"/>
  <c r="D106"/>
  <c r="D105" s="1"/>
  <c r="D104" s="1"/>
  <c r="F100"/>
  <c r="F99" s="1"/>
  <c r="F98" s="1"/>
  <c r="F97" s="1"/>
  <c r="E99"/>
  <c r="E98" s="1"/>
  <c r="E97" s="1"/>
  <c r="D99"/>
  <c r="D98" s="1"/>
  <c r="D97" s="1"/>
  <c r="F96"/>
  <c r="F95" s="1"/>
  <c r="F94" s="1"/>
  <c r="E95"/>
  <c r="E94" s="1"/>
  <c r="D95"/>
  <c r="D94" s="1"/>
  <c r="F93"/>
  <c r="F92" s="1"/>
  <c r="F91" s="1"/>
  <c r="E92"/>
  <c r="E91" s="1"/>
  <c r="D92"/>
  <c r="D91" s="1"/>
  <c r="F89"/>
  <c r="F88" s="1"/>
  <c r="E88"/>
  <c r="D88"/>
  <c r="F87"/>
  <c r="F86" s="1"/>
  <c r="E86"/>
  <c r="D86"/>
  <c r="D85" s="1"/>
  <c r="D84" s="1"/>
  <c r="F82"/>
  <c r="F80"/>
  <c r="F79" s="1"/>
  <c r="E79"/>
  <c r="D79"/>
  <c r="F77"/>
  <c r="F76" s="1"/>
  <c r="F75" s="1"/>
  <c r="E76"/>
  <c r="E75" s="1"/>
  <c r="D76"/>
  <c r="D75" s="1"/>
  <c r="F73"/>
  <c r="F72" s="1"/>
  <c r="F71" s="1"/>
  <c r="F70" s="1"/>
  <c r="E72"/>
  <c r="E71" s="1"/>
  <c r="E70" s="1"/>
  <c r="D72"/>
  <c r="D71" s="1"/>
  <c r="D70" s="1"/>
  <c r="F69"/>
  <c r="F68" s="1"/>
  <c r="F67" s="1"/>
  <c r="F66" s="1"/>
  <c r="E68"/>
  <c r="E67" s="1"/>
  <c r="E66" s="1"/>
  <c r="D68"/>
  <c r="D67" s="1"/>
  <c r="D66" s="1"/>
  <c r="F61"/>
  <c r="E61"/>
  <c r="D61"/>
  <c r="F60"/>
  <c r="F59" s="1"/>
  <c r="F58" s="1"/>
  <c r="E59"/>
  <c r="D59"/>
  <c r="D58" s="1"/>
  <c r="F56"/>
  <c r="F55" s="1"/>
  <c r="F54" s="1"/>
  <c r="F53" s="1"/>
  <c r="E55"/>
  <c r="E54" s="1"/>
  <c r="E53" s="1"/>
  <c r="D55"/>
  <c r="D54" s="1"/>
  <c r="D53" s="1"/>
  <c r="F52"/>
  <c r="F51" s="1"/>
  <c r="F50" s="1"/>
  <c r="F49" s="1"/>
  <c r="E51"/>
  <c r="D51"/>
  <c r="E50"/>
  <c r="E49" s="1"/>
  <c r="D50"/>
  <c r="D49" s="1"/>
  <c r="F48"/>
  <c r="F47" s="1"/>
  <c r="F46" s="1"/>
  <c r="F45" s="1"/>
  <c r="E47"/>
  <c r="E46" s="1"/>
  <c r="E45" s="1"/>
  <c r="D47"/>
  <c r="D46" s="1"/>
  <c r="D45" s="1"/>
  <c r="F44"/>
  <c r="F43" s="1"/>
  <c r="F42" s="1"/>
  <c r="E43"/>
  <c r="E42" s="1"/>
  <c r="D43"/>
  <c r="D42" s="1"/>
  <c r="F41"/>
  <c r="F40" s="1"/>
  <c r="F39" s="1"/>
  <c r="E40"/>
  <c r="E39" s="1"/>
  <c r="D40"/>
  <c r="D39" s="1"/>
  <c r="F37"/>
  <c r="F36" s="1"/>
  <c r="F35" s="1"/>
  <c r="E36"/>
  <c r="E35" s="1"/>
  <c r="D36"/>
  <c r="D35" s="1"/>
  <c r="F29"/>
  <c r="F28" s="1"/>
  <c r="F27" s="1"/>
  <c r="E28"/>
  <c r="E27" s="1"/>
  <c r="D28"/>
  <c r="D27" s="1"/>
  <c r="F26"/>
  <c r="F25" s="1"/>
  <c r="F24" s="1"/>
  <c r="E25"/>
  <c r="E24" s="1"/>
  <c r="D25"/>
  <c r="D24" s="1"/>
  <c r="F23"/>
  <c r="F22" s="1"/>
  <c r="E22"/>
  <c r="D22"/>
  <c r="F21"/>
  <c r="F20" s="1"/>
  <c r="F19" s="1"/>
  <c r="E20"/>
  <c r="E19" s="1"/>
  <c r="D20"/>
  <c r="H181" i="34"/>
  <c r="H180" s="1"/>
  <c r="H179" s="1"/>
  <c r="G180"/>
  <c r="G179" s="1"/>
  <c r="F180"/>
  <c r="F179" s="1"/>
  <c r="H178"/>
  <c r="H177" s="1"/>
  <c r="H176" s="1"/>
  <c r="H175" s="1"/>
  <c r="G177"/>
  <c r="G176" s="1"/>
  <c r="G175" s="1"/>
  <c r="F177"/>
  <c r="F176" s="1"/>
  <c r="F175" s="1"/>
  <c r="H172"/>
  <c r="H171" s="1"/>
  <c r="H170" s="1"/>
  <c r="H169" s="1"/>
  <c r="G171"/>
  <c r="G170" s="1"/>
  <c r="G169" s="1"/>
  <c r="F171"/>
  <c r="F170" s="1"/>
  <c r="F169" s="1"/>
  <c r="H168"/>
  <c r="H167" s="1"/>
  <c r="H166" s="1"/>
  <c r="H165" s="1"/>
  <c r="H164" s="1"/>
  <c r="G167"/>
  <c r="G166" s="1"/>
  <c r="G165" s="1"/>
  <c r="G164" s="1"/>
  <c r="F167"/>
  <c r="F166" s="1"/>
  <c r="F165" s="1"/>
  <c r="F164" s="1"/>
  <c r="H162"/>
  <c r="H161" s="1"/>
  <c r="G161"/>
  <c r="F161"/>
  <c r="H160"/>
  <c r="H159" s="1"/>
  <c r="G159"/>
  <c r="F159"/>
  <c r="F158" s="1"/>
  <c r="F157" s="1"/>
  <c r="H153"/>
  <c r="H152" s="1"/>
  <c r="G152"/>
  <c r="F152"/>
  <c r="H151"/>
  <c r="H150" s="1"/>
  <c r="G150"/>
  <c r="F150"/>
  <c r="H145"/>
  <c r="H144" s="1"/>
  <c r="H143" s="1"/>
  <c r="G144"/>
  <c r="G143" s="1"/>
  <c r="F144"/>
  <c r="F143" s="1"/>
  <c r="H142"/>
  <c r="H141" s="1"/>
  <c r="H140" s="1"/>
  <c r="G141"/>
  <c r="G140" s="1"/>
  <c r="F141"/>
  <c r="F140" s="1"/>
  <c r="H133"/>
  <c r="H132" s="1"/>
  <c r="H131" s="1"/>
  <c r="G132"/>
  <c r="G131" s="1"/>
  <c r="F132"/>
  <c r="F131" s="1"/>
  <c r="H130"/>
  <c r="H129" s="1"/>
  <c r="H128" s="1"/>
  <c r="H127" s="1"/>
  <c r="G129"/>
  <c r="G128" s="1"/>
  <c r="G127" s="1"/>
  <c r="F129"/>
  <c r="F128" s="1"/>
  <c r="F127" s="1"/>
  <c r="H125"/>
  <c r="H124" s="1"/>
  <c r="H123"/>
  <c r="H122" s="1"/>
  <c r="G122"/>
  <c r="F122"/>
  <c r="H120"/>
  <c r="H119" s="1"/>
  <c r="H118" s="1"/>
  <c r="G119"/>
  <c r="G118" s="1"/>
  <c r="F119"/>
  <c r="F118" s="1"/>
  <c r="H115"/>
  <c r="H114" s="1"/>
  <c r="H113" s="1"/>
  <c r="G114"/>
  <c r="G113" s="1"/>
  <c r="F114"/>
  <c r="F113" s="1"/>
  <c r="H112"/>
  <c r="H111" s="1"/>
  <c r="H110" s="1"/>
  <c r="G111"/>
  <c r="G110" s="1"/>
  <c r="F111"/>
  <c r="F110" s="1"/>
  <c r="H108"/>
  <c r="H107" s="1"/>
  <c r="H106" s="1"/>
  <c r="H105" s="1"/>
  <c r="G107"/>
  <c r="G106" s="1"/>
  <c r="G105" s="1"/>
  <c r="F107"/>
  <c r="F106" s="1"/>
  <c r="F105" s="1"/>
  <c r="H104"/>
  <c r="H103" s="1"/>
  <c r="H102" s="1"/>
  <c r="H101" s="1"/>
  <c r="G103"/>
  <c r="G102" s="1"/>
  <c r="G101" s="1"/>
  <c r="F103"/>
  <c r="F102" s="1"/>
  <c r="F101" s="1"/>
  <c r="H99"/>
  <c r="H98" s="1"/>
  <c r="H97" s="1"/>
  <c r="H96" s="1"/>
  <c r="H95" s="1"/>
  <c r="G98"/>
  <c r="G97" s="1"/>
  <c r="G96" s="1"/>
  <c r="G95" s="1"/>
  <c r="F98"/>
  <c r="F97" s="1"/>
  <c r="F96" s="1"/>
  <c r="F95" s="1"/>
  <c r="H93"/>
  <c r="H92" s="1"/>
  <c r="H91" s="1"/>
  <c r="H90" s="1"/>
  <c r="G92"/>
  <c r="G91" s="1"/>
  <c r="G90" s="1"/>
  <c r="F92"/>
  <c r="F91" s="1"/>
  <c r="F90" s="1"/>
  <c r="H89"/>
  <c r="H88" s="1"/>
  <c r="H87" s="1"/>
  <c r="H86" s="1"/>
  <c r="G88"/>
  <c r="G87" s="1"/>
  <c r="G86" s="1"/>
  <c r="F88"/>
  <c r="F87" s="1"/>
  <c r="F86" s="1"/>
  <c r="H85"/>
  <c r="H84" s="1"/>
  <c r="H83" s="1"/>
  <c r="H82" s="1"/>
  <c r="G84"/>
  <c r="G83" s="1"/>
  <c r="G82" s="1"/>
  <c r="F84"/>
  <c r="F83" s="1"/>
  <c r="F82" s="1"/>
  <c r="H74"/>
  <c r="H73" s="1"/>
  <c r="H72" s="1"/>
  <c r="G73"/>
  <c r="G72" s="1"/>
  <c r="F73"/>
  <c r="F72" s="1"/>
  <c r="H71"/>
  <c r="H70" s="1"/>
  <c r="H69" s="1"/>
  <c r="G70"/>
  <c r="G69" s="1"/>
  <c r="F70"/>
  <c r="F69" s="1"/>
  <c r="H65"/>
  <c r="H64" s="1"/>
  <c r="H63" s="1"/>
  <c r="H62" s="1"/>
  <c r="G64"/>
  <c r="G63" s="1"/>
  <c r="G62" s="1"/>
  <c r="F64"/>
  <c r="F63" s="1"/>
  <c r="F62" s="1"/>
  <c r="H61"/>
  <c r="H60" s="1"/>
  <c r="H59" s="1"/>
  <c r="H58" s="1"/>
  <c r="G60"/>
  <c r="G59" s="1"/>
  <c r="G58" s="1"/>
  <c r="F60"/>
  <c r="F59" s="1"/>
  <c r="F58" s="1"/>
  <c r="H56"/>
  <c r="H55" s="1"/>
  <c r="H54" s="1"/>
  <c r="H53" s="1"/>
  <c r="H52" s="1"/>
  <c r="G55"/>
  <c r="G54" s="1"/>
  <c r="G53" s="1"/>
  <c r="G52" s="1"/>
  <c r="F55"/>
  <c r="F54" s="1"/>
  <c r="F53" s="1"/>
  <c r="F52" s="1"/>
  <c r="H50"/>
  <c r="H49" s="1"/>
  <c r="G49"/>
  <c r="F49"/>
  <c r="H48"/>
  <c r="H47" s="1"/>
  <c r="G47"/>
  <c r="F47"/>
  <c r="F46" s="1"/>
  <c r="F45" s="1"/>
  <c r="F44" s="1"/>
  <c r="F43" s="1"/>
  <c r="F42" s="1"/>
  <c r="H40"/>
  <c r="H39" s="1"/>
  <c r="G40"/>
  <c r="G39" s="1"/>
  <c r="F40"/>
  <c r="F39" s="1"/>
  <c r="H38"/>
  <c r="H37" s="1"/>
  <c r="H36" s="1"/>
  <c r="G37"/>
  <c r="G36" s="1"/>
  <c r="F37"/>
  <c r="F36" s="1"/>
  <c r="H26"/>
  <c r="H25" s="1"/>
  <c r="H24" s="1"/>
  <c r="G25"/>
  <c r="G24" s="1"/>
  <c r="F25"/>
  <c r="F24" s="1"/>
  <c r="H22"/>
  <c r="G22"/>
  <c r="F22"/>
  <c r="H21"/>
  <c r="H20" s="1"/>
  <c r="H19" s="1"/>
  <c r="G20"/>
  <c r="F20"/>
  <c r="F19" s="1"/>
  <c r="H16"/>
  <c r="H15" s="1"/>
  <c r="H14" s="1"/>
  <c r="H13" s="1"/>
  <c r="H12" s="1"/>
  <c r="G15"/>
  <c r="G14" s="1"/>
  <c r="G13" s="1"/>
  <c r="G12" s="1"/>
  <c r="F15"/>
  <c r="F14" s="1"/>
  <c r="F13" s="1"/>
  <c r="F12" s="1"/>
  <c r="J56" i="33"/>
  <c r="J55" s="1"/>
  <c r="I55"/>
  <c r="H55"/>
  <c r="J54"/>
  <c r="J53" s="1"/>
  <c r="J52" s="1"/>
  <c r="I53"/>
  <c r="I52" s="1"/>
  <c r="H53"/>
  <c r="H52" s="1"/>
  <c r="J51"/>
  <c r="J50" s="1"/>
  <c r="I50"/>
  <c r="H50"/>
  <c r="J49"/>
  <c r="J48" s="1"/>
  <c r="I48"/>
  <c r="H48"/>
  <c r="H47" s="1"/>
  <c r="J46"/>
  <c r="J45" s="1"/>
  <c r="I45"/>
  <c r="H45"/>
  <c r="J42"/>
  <c r="I42"/>
  <c r="H42"/>
  <c r="J41"/>
  <c r="I41"/>
  <c r="H41"/>
  <c r="J40"/>
  <c r="J39"/>
  <c r="I39"/>
  <c r="H39"/>
  <c r="J38"/>
  <c r="J37" s="1"/>
  <c r="I37"/>
  <c r="H37"/>
  <c r="J36"/>
  <c r="J35" s="1"/>
  <c r="I35"/>
  <c r="H35"/>
  <c r="H34" s="1"/>
  <c r="H33" s="1"/>
  <c r="J32"/>
  <c r="J31" s="1"/>
  <c r="I31"/>
  <c r="H31"/>
  <c r="J30"/>
  <c r="J29" s="1"/>
  <c r="I29"/>
  <c r="H29"/>
  <c r="J27"/>
  <c r="J26" s="1"/>
  <c r="I26"/>
  <c r="H26"/>
  <c r="J24"/>
  <c r="J23"/>
  <c r="J22"/>
  <c r="I21"/>
  <c r="I20" s="1"/>
  <c r="H21"/>
  <c r="H20" s="1"/>
  <c r="J19"/>
  <c r="J18"/>
  <c r="J17"/>
  <c r="I16"/>
  <c r="H16"/>
  <c r="J14"/>
  <c r="J13"/>
  <c r="I11"/>
  <c r="D9" i="40" l="1"/>
  <c r="E9"/>
  <c r="F9"/>
  <c r="F131" i="36"/>
  <c r="D131"/>
  <c r="D30"/>
  <c r="F30"/>
  <c r="F10" s="1"/>
  <c r="E30"/>
  <c r="E10" s="1"/>
  <c r="F81"/>
  <c r="G75" i="34"/>
  <c r="H75"/>
  <c r="E75" i="39"/>
  <c r="E66" s="1"/>
  <c r="F116"/>
  <c r="F94" s="1"/>
  <c r="F147"/>
  <c r="F146" s="1"/>
  <c r="G18"/>
  <c r="G17" s="1"/>
  <c r="G11" s="1"/>
  <c r="E46"/>
  <c r="E45" s="1"/>
  <c r="E44" s="1"/>
  <c r="E43" s="1"/>
  <c r="E42" s="1"/>
  <c r="G57"/>
  <c r="G51" s="1"/>
  <c r="E158"/>
  <c r="E157" s="1"/>
  <c r="E11"/>
  <c r="G46"/>
  <c r="G45" s="1"/>
  <c r="G44" s="1"/>
  <c r="G43" s="1"/>
  <c r="G42" s="1"/>
  <c r="E117"/>
  <c r="E116" s="1"/>
  <c r="E147"/>
  <c r="E146" s="1"/>
  <c r="G158"/>
  <c r="G157" s="1"/>
  <c r="G35"/>
  <c r="G32" s="1"/>
  <c r="G75"/>
  <c r="G66" s="1"/>
  <c r="F75"/>
  <c r="F66" s="1"/>
  <c r="F10" s="1"/>
  <c r="F182" s="1"/>
  <c r="G109"/>
  <c r="G100" s="1"/>
  <c r="G94" s="1"/>
  <c r="G124"/>
  <c r="G121" s="1"/>
  <c r="G117" s="1"/>
  <c r="G149"/>
  <c r="G148" s="1"/>
  <c r="E94"/>
  <c r="G116"/>
  <c r="G147"/>
  <c r="G146" s="1"/>
  <c r="F18" i="34"/>
  <c r="F17" s="1"/>
  <c r="F57"/>
  <c r="F174"/>
  <c r="F173" s="1"/>
  <c r="H46"/>
  <c r="H45" s="1"/>
  <c r="H44" s="1"/>
  <c r="H43" s="1"/>
  <c r="H42" s="1"/>
  <c r="H57"/>
  <c r="G174"/>
  <c r="G173" s="1"/>
  <c r="G68"/>
  <c r="G67" s="1"/>
  <c r="J12" i="33"/>
  <c r="J11" s="1"/>
  <c r="I58"/>
  <c r="I57" s="1"/>
  <c r="J28"/>
  <c r="J25" s="1"/>
  <c r="J47"/>
  <c r="I28"/>
  <c r="I47"/>
  <c r="I44" s="1"/>
  <c r="H28"/>
  <c r="H25" s="1"/>
  <c r="J16"/>
  <c r="I25"/>
  <c r="J21"/>
  <c r="J20" s="1"/>
  <c r="I34"/>
  <c r="I33" s="1"/>
  <c r="J34"/>
  <c r="J33" s="1"/>
  <c r="H58"/>
  <c r="H57" s="1"/>
  <c r="H44"/>
  <c r="J44"/>
  <c r="F68" i="34"/>
  <c r="F67" s="1"/>
  <c r="F51"/>
  <c r="G19"/>
  <c r="G18" s="1"/>
  <c r="G17" s="1"/>
  <c r="G46"/>
  <c r="G45" s="1"/>
  <c r="G44" s="1"/>
  <c r="G43" s="1"/>
  <c r="G42" s="1"/>
  <c r="H18"/>
  <c r="H17" s="1"/>
  <c r="G35"/>
  <c r="H51"/>
  <c r="F121"/>
  <c r="F117" s="1"/>
  <c r="F116" s="1"/>
  <c r="G149"/>
  <c r="G148" s="1"/>
  <c r="G147" s="1"/>
  <c r="H158"/>
  <c r="H157" s="1"/>
  <c r="G163"/>
  <c r="F149"/>
  <c r="F148" s="1"/>
  <c r="G158"/>
  <c r="G157" s="1"/>
  <c r="F163"/>
  <c r="H174"/>
  <c r="H173" s="1"/>
  <c r="G57"/>
  <c r="G51" s="1"/>
  <c r="H149"/>
  <c r="H148" s="1"/>
  <c r="G121"/>
  <c r="G117" s="1"/>
  <c r="G116" s="1"/>
  <c r="G109"/>
  <c r="G100" s="1"/>
  <c r="F109"/>
  <c r="H109"/>
  <c r="H100" s="1"/>
  <c r="F100"/>
  <c r="F66"/>
  <c r="H35"/>
  <c r="F35"/>
  <c r="F32" s="1"/>
  <c r="E38" i="36"/>
  <c r="E90"/>
  <c r="D38"/>
  <c r="D90"/>
  <c r="E78"/>
  <c r="E74" s="1"/>
  <c r="H121" i="34"/>
  <c r="H117" s="1"/>
  <c r="H116" s="1"/>
  <c r="E58" i="36"/>
  <c r="F78"/>
  <c r="F74" s="1"/>
  <c r="D19"/>
  <c r="D10" s="1"/>
  <c r="D78"/>
  <c r="D74" s="1"/>
  <c r="E85"/>
  <c r="E84" s="1"/>
  <c r="E131"/>
  <c r="E143"/>
  <c r="E142" s="1"/>
  <c r="E141" s="1"/>
  <c r="F38"/>
  <c r="F85"/>
  <c r="F84" s="1"/>
  <c r="F143"/>
  <c r="F142" s="1"/>
  <c r="F141" s="1"/>
  <c r="F90"/>
  <c r="H163" i="34"/>
  <c r="H68"/>
  <c r="H67" s="1"/>
  <c r="F148" i="36" l="1"/>
  <c r="E148"/>
  <c r="D148"/>
  <c r="G10" i="39"/>
  <c r="G182" s="1"/>
  <c r="E10"/>
  <c r="E182" s="1"/>
  <c r="H146" i="34"/>
  <c r="H147"/>
  <c r="F147"/>
  <c r="F146" s="1"/>
  <c r="G66"/>
  <c r="H32"/>
  <c r="H11" s="1"/>
  <c r="F11"/>
  <c r="G94"/>
  <c r="G32"/>
  <c r="G11" s="1"/>
  <c r="G146"/>
  <c r="J58" i="33"/>
  <c r="J57" s="1"/>
  <c r="H10"/>
  <c r="H63" s="1"/>
  <c r="I10"/>
  <c r="I63" s="1"/>
  <c r="J10"/>
  <c r="F94" i="34"/>
  <c r="H94"/>
  <c r="H10" s="1"/>
  <c r="H66"/>
  <c r="G10" l="1"/>
  <c r="G182" s="1"/>
  <c r="F10"/>
  <c r="F182" s="1"/>
  <c r="J63" i="33"/>
  <c r="H182" i="34"/>
</calcChain>
</file>

<file path=xl/sharedStrings.xml><?xml version="1.0" encoding="utf-8"?>
<sst xmlns="http://schemas.openxmlformats.org/spreadsheetml/2006/main" count="2095" uniqueCount="342">
  <si>
    <t xml:space="preserve">                    ВСЕГО  ДОХОДОВ</t>
  </si>
  <si>
    <t>0000</t>
  </si>
  <si>
    <t>02</t>
  </si>
  <si>
    <t>2</t>
  </si>
  <si>
    <t>Субвенции бюджетам субъектов Российской Федерации и муниципальных образований</t>
  </si>
  <si>
    <t>00</t>
  </si>
  <si>
    <t>03000</t>
  </si>
  <si>
    <t>Дотации бюджетам субъектов Российской Федерации и муниципальных образований</t>
  </si>
  <si>
    <t>01000</t>
  </si>
  <si>
    <t>БЕЗВОЗМЕЗДНЫЕ ПОСТУПЛЕНИЯ ОТ ДРУГИХ БЮДЖЕТОВ БЮДЖЕТНОЙ СИСТЕМЫ РОССИЙСКОЙ ФЕДЕРАЦИИ</t>
  </si>
  <si>
    <t>000</t>
  </si>
  <si>
    <t>00000</t>
  </si>
  <si>
    <t>БЕЗВОЗМЕЗДНЫЕ ПОСТУПЛЕНИЯ</t>
  </si>
  <si>
    <t>140</t>
  </si>
  <si>
    <t>16</t>
  </si>
  <si>
    <t>1</t>
  </si>
  <si>
    <t>Штрафы. санкции, возмещение ущерба</t>
  </si>
  <si>
    <t>90000</t>
  </si>
  <si>
    <t>ШТРАФЫ, САНКЦИИ, ВОЗМЕЩЕНИЕ УЩЕРБА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</si>
  <si>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</si>
  <si>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430</t>
  </si>
  <si>
    <t>06025</t>
  </si>
  <si>
    <t>14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</si>
  <si>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</si>
  <si>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06020</t>
  </si>
  <si>
    <t>06000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</si>
  <si>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</si>
  <si>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410</t>
  </si>
  <si>
    <t>02053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</si>
  <si>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</si>
  <si>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02000</t>
  </si>
  <si>
    <t>ДОХОДЫ ОТ ПРОДАЖИ МАТЕРИАЛЬНЫХ И НЕМАТЕРИАЛЬНЫХ АКТИВОВ</t>
  </si>
  <si>
    <t>Прочие доходы от оказания платных услуг (работ) получателями средств бюджетов поселений</t>
  </si>
  <si>
    <t>130</t>
  </si>
  <si>
    <t>01995</t>
  </si>
  <si>
    <t>13</t>
  </si>
  <si>
    <t>Доходы от оказания платных услуг (работ)</t>
  </si>
  <si>
    <t>ДОХОДЫ ОТ ОКАЗАНИЯ ПЛАТНЫХ УСЛУГ (РАБОТ) И КОМПЕНСАЦИИ ЗАТРАТ ГОСУДАРСТВА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</si>
  <si>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</si>
  <si>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120</t>
  </si>
  <si>
    <t>05035</t>
  </si>
  <si>
    <t>11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</si>
  <si>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</si>
  <si>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05030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</si>
  <si>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</si>
  <si>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>05025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</si>
  <si>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</si>
  <si>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05020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</si>
  <si>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</si>
  <si>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05013</t>
  </si>
  <si>
    <t xml:space="preserve"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
</t>
  </si>
  <si>
    <t>05010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</si>
  <si>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</si>
  <si>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05000</t>
  </si>
  <si>
    <t>ДОХОДЫ ОТ ИСПОЛЬЗОВАНИЯ ИМУЩЕСТВА, НАХОДЯЩЕГОСЯ В ГОСУДАРСТВЕННОЙ И МУНИЦИПАЛЬНОЙ СОБСТВЕННОСТИ</t>
  </si>
  <si>
    <t>110</t>
  </si>
  <si>
    <t>06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</si>
  <si>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</si>
  <si>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06013</t>
  </si>
  <si>
    <t xml:space="preserve">Земельный налог, взимаемый по ставкам, установленным в соответствии с подпунктом 1 пункта 1 статьи 394 Налогового кодекса Российской Федерации
</t>
  </si>
  <si>
    <t>06010</t>
  </si>
  <si>
    <t>Земельный налог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</si>
  <si>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</si>
  <si>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01030</t>
  </si>
  <si>
    <t>Налог на имущество физических лиц</t>
  </si>
  <si>
    <t>НАЛОГИ НА ИМУЩЕСТВО</t>
  </si>
  <si>
    <t>Минимальный налог, зачисляемый в бюджеты субъектов РФ</t>
  </si>
  <si>
    <t>01</t>
  </si>
  <si>
    <t>01050</t>
  </si>
  <si>
    <t>05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</si>
  <si>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</si>
  <si>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01021</t>
  </si>
  <si>
    <t>Налог, взимаемый с налогоплательщиков, выбравших в качестве объекта налогообложения доходы</t>
  </si>
  <si>
    <t>01011</t>
  </si>
  <si>
    <t>Налог, взимаемый в связи с применением упрощенной системы налогообложения</t>
  </si>
  <si>
    <t>НАЛОГИ НА СОВОКУПНЫЙ ДОХОД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</si>
  <si>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РФ</t>
  </si>
  <si>
    <t>02020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</si>
  <si>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РФ</t>
  </si>
  <si>
    <t>02010</t>
  </si>
  <si>
    <t>Налог на доходы физических лиц</t>
  </si>
  <si>
    <t>НАЛОГИ НА ПРИБЫЛЬ, ДОХОДЫ</t>
  </si>
  <si>
    <t>НАЛОГОВЫЕ И НЕНАЛОГОВЫЕ ДОХОДЫ</t>
  </si>
  <si>
    <t xml:space="preserve">Наименование  </t>
  </si>
  <si>
    <t>Код</t>
  </si>
  <si>
    <t>(в рублях)</t>
  </si>
  <si>
    <t xml:space="preserve">городского поселения «Поселок Воротынск»  </t>
  </si>
  <si>
    <t>к решению Собрания представителей</t>
  </si>
  <si>
    <t>03</t>
  </si>
  <si>
    <t>НАЛОГИ НА ТОВАРЫ (РАБОТЫ, УСЛУГИ), РЕАЛИЗУЕМЫЕ НА ТЕРРИТОРИИ РОССИЙСКОЙ ФЕДЕРАЦИИ</t>
  </si>
  <si>
    <t>02230</t>
  </si>
  <si>
    <t>02240</t>
  </si>
  <si>
    <t>02250</t>
  </si>
  <si>
    <t>Доходы от уплаты акцизов на дизельное топливо, зачисляемые в консолидированные бюджеты субъектов РФ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</si>
  <si>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РФ</t>
  </si>
  <si>
    <t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РФ</t>
  </si>
  <si>
    <t>Приложение № 1</t>
  </si>
  <si>
    <t>Земельный налог с организаций, обладающих земельным участком, расположенным в границах городских поселений</t>
  </si>
  <si>
    <t>06033</t>
  </si>
  <si>
    <t>06043</t>
  </si>
  <si>
    <t>Земельный налог с физических лиц, обладающих земельным участком, расположенным в границах городских поселений</t>
  </si>
  <si>
    <t xml:space="preserve">Доходы от продажи земельных участков, находящихся в государственной и муниципальной собственности 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</si>
  <si>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</si>
  <si>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</si>
  <si>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17</t>
  </si>
  <si>
    <t xml:space="preserve">ПРОЧИЕ НЕНАЛОГОВЫЕ ДОХОДЫ
</t>
  </si>
  <si>
    <t xml:space="preserve">Прочие неналоговые доходы бюджетов городских поселений
</t>
  </si>
  <si>
    <t>05050</t>
  </si>
  <si>
    <t>180</t>
  </si>
  <si>
    <t>Наименование</t>
  </si>
  <si>
    <t>Целевая статья</t>
  </si>
  <si>
    <t>Группы и подгруппы видов расходов</t>
  </si>
  <si>
    <t>Центральный аппарат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</si>
  <si>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</si>
  <si>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</si>
  <si>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</si>
  <si>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</si>
  <si>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</si>
  <si>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</si>
  <si>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</si>
  <si>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Глава местной администрации</t>
  </si>
  <si>
    <t>800</t>
  </si>
  <si>
    <t>Резервные средства</t>
  </si>
  <si>
    <t>870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</si>
  <si>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</si>
  <si>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</si>
  <si>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</si>
  <si>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Уплата налогов, сборов и иных платежей</t>
  </si>
  <si>
    <t>850</t>
  </si>
  <si>
    <t>Уплата иных платежей</t>
  </si>
  <si>
    <t>853</t>
  </si>
  <si>
    <t>Предоставление субсидий бюджетным, автономным и иным некоммерческим организациям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</si>
  <si>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</si>
  <si>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</t>
  </si>
  <si>
    <t>600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</si>
  <si>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</si>
  <si>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Оказание мер социальной поддержки отдельных категорий граждан</t>
  </si>
  <si>
    <t>Межбюджетные трансферты</t>
  </si>
  <si>
    <t>500</t>
  </si>
  <si>
    <t>Иные межбюджетные трансферты</t>
  </si>
  <si>
    <t>540</t>
  </si>
  <si>
    <t>Непрограммные расходы федеральных органов исполнительной власти</t>
  </si>
  <si>
    <t xml:space="preserve">Непрограммные расходы </t>
  </si>
  <si>
    <t>Осуществление первичного воинского учета на территориях, где отсутствуют военные комиссариаты</t>
  </si>
  <si>
    <t>ВСЕГО РАСХОДОВ</t>
  </si>
  <si>
    <t>Х</t>
  </si>
  <si>
    <t>003</t>
  </si>
  <si>
    <t>КГРБС</t>
  </si>
  <si>
    <t>Раздел, подраздел</t>
  </si>
  <si>
    <t>Общегосударственные вопросы</t>
  </si>
  <si>
    <t>0100</t>
  </si>
  <si>
    <t>Функционирование Правительства Российской Федерации, высших исполнительных органов  государственной власти субъектов Российской Федерации, местных администраций</t>
  </si>
  <si>
    <t>0104</t>
  </si>
  <si>
    <t>Национальная оборона</t>
  </si>
  <si>
    <t>0200</t>
  </si>
  <si>
    <t>Мобилизационная и вневойсковая подготовка</t>
  </si>
  <si>
    <t>0203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</si>
  <si>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</si>
  <si>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</si>
  <si>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</si>
  <si>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</si>
  <si>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Национальная экономика</t>
  </si>
  <si>
    <t>0400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</si>
  <si>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</si>
  <si>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</si>
  <si>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</si>
  <si>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</si>
  <si>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</si>
  <si>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</si>
  <si>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</si>
  <si>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</si>
  <si>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</si>
  <si>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</si>
  <si>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</si>
  <si>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</si>
  <si>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Культура и кинематография</t>
  </si>
  <si>
    <t>0800</t>
  </si>
  <si>
    <t>Культура</t>
  </si>
  <si>
    <t>0801</t>
  </si>
  <si>
    <t>611</t>
  </si>
  <si>
    <t xml:space="preserve"> </t>
  </si>
  <si>
    <t>Социальная политика</t>
  </si>
  <si>
    <t>1000</t>
  </si>
  <si>
    <t>Социальное обеспечение населения</t>
  </si>
  <si>
    <t>1003</t>
  </si>
  <si>
    <t>Физическая культура и спорт</t>
  </si>
  <si>
    <t>1100</t>
  </si>
  <si>
    <t>Физическая культура</t>
  </si>
  <si>
    <t>1101</t>
  </si>
  <si>
    <t>Сумма</t>
  </si>
  <si>
    <t>01 0 00 00000</t>
  </si>
  <si>
    <t>01 0 00 07400</t>
  </si>
  <si>
    <t>01 0 00 07450</t>
  </si>
  <si>
    <t>01 0 00 07600</t>
  </si>
  <si>
    <t>99 0 00 00000</t>
  </si>
  <si>
    <t>99 9 00 00000</t>
  </si>
  <si>
    <t>99 9 00 51180</t>
  </si>
  <si>
    <t>03 0 00 00000</t>
  </si>
  <si>
    <t>Капитальный ремонт многоквартирных жилых домов</t>
  </si>
  <si>
    <t>07 0 00 00000</t>
  </si>
  <si>
    <t>07 0 00 00600</t>
  </si>
  <si>
    <t>Основное мероприятие "Уличное освещение"</t>
  </si>
  <si>
    <t>Основное мероприятие "Прочие работы по благоустройству"</t>
  </si>
  <si>
    <t>11 0 00 00000</t>
  </si>
  <si>
    <t>11 0 00 00120</t>
  </si>
  <si>
    <t>13 0 00 00000</t>
  </si>
  <si>
    <t>13 0 00 00140</t>
  </si>
  <si>
    <t>18 0 00 00000</t>
  </si>
  <si>
    <t>18 0 00 07520</t>
  </si>
  <si>
    <t>Основное мероприятие "Расходы на мероприятия в области национальной экономики"</t>
  </si>
  <si>
    <t>93 0 00 00000</t>
  </si>
  <si>
    <t>93 0 01 00140</t>
  </si>
  <si>
    <t>Основное мероприятие "Расходы на мероприятия в области национальной безопасности и правоохранительной деятельности"</t>
  </si>
  <si>
    <t>93 0 02 00150</t>
  </si>
  <si>
    <t>Непрограммные расходы органов местного самоуправления</t>
  </si>
  <si>
    <t>03 0 00 00130</t>
  </si>
  <si>
    <t>17 0 00 00000</t>
  </si>
  <si>
    <t>17 0 01 00800</t>
  </si>
  <si>
    <t>17 0 03 00110</t>
  </si>
  <si>
    <t>24 0 00 00000</t>
  </si>
  <si>
    <t>15 0 00 00000</t>
  </si>
  <si>
    <t>15 0 00 00500</t>
  </si>
  <si>
    <t>38 0 00 00000</t>
  </si>
  <si>
    <t>38 0 00 00400</t>
  </si>
  <si>
    <t>Администрация (исполнительно-распорядительный орган) городского поселения "Поселок Воротынск"</t>
  </si>
  <si>
    <t>Муниципальная программа «Капитальный ремонт, ремонт и содержание сети автомобильных дорог городского поселения «Поселок Воротынск» на 2017 – 2020 годы»</t>
  </si>
  <si>
    <t>Дорожный фонд</t>
  </si>
  <si>
    <t>24 0 01 00200</t>
  </si>
  <si>
    <t>24 0 02 00200</t>
  </si>
  <si>
    <t>Реализация мероприятий в рамках муниципальной программы «Капитальный ремонт, ремонт и содержание сети автомобильных дорог городского поселения «Поселок Воротынск» на 2017 – 2020 годы»</t>
  </si>
  <si>
    <t>Муниципальная программа «Формирование современной городской среды на территории городского поселения «Поселок Воротынск» на 2018-2022 г.г.»</t>
  </si>
  <si>
    <t>Реализация мероприятий в рамках муниципальной программы  «Формирование современной городской среды на территории городского поселения «Поселок Воротынск» на 2018-2022 г.г.»</t>
  </si>
  <si>
    <t>Другие общегосударственные вопросы</t>
  </si>
  <si>
    <t>0113</t>
  </si>
  <si>
    <t>31 0 00 L5550</t>
  </si>
  <si>
    <t>10000</t>
  </si>
  <si>
    <t>90050</t>
  </si>
  <si>
    <t>Прочие поступления от денежных взысканий (штрафов) и иных сумм в возмещение ущерба, зачисляемые в бюджеты поселений</t>
  </si>
  <si>
    <t>Поправки (+,-)</t>
  </si>
  <si>
    <t>С учетом поправок</t>
  </si>
  <si>
    <t>20000</t>
  </si>
  <si>
    <t>Субсидии бюджетам бюджетной системы Российской Федерации (межбюджетные субсидии)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</si>
  <si>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</si>
  <si>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</si>
  <si>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01 0 00 07430</t>
  </si>
  <si>
    <t>Муниципальная программа «Модернизация жилищно-коммунального хозяйства городского поселения «Поселок Воротынск» на 2017-2020 годы»</t>
  </si>
  <si>
    <t>08 0 00 00000</t>
  </si>
  <si>
    <t>Повышение эффективности функционирования ЖКХ, улучшение качества предоставляемых услуг</t>
  </si>
  <si>
    <t>40000</t>
  </si>
  <si>
    <t>Муниципальная программа «Осуществление мероприятий, связанных с разработкой землеустроительной документации на 2018-2020 годы»</t>
  </si>
  <si>
    <t xml:space="preserve">Реализация мероприятий в области земельных отношений </t>
  </si>
  <si>
    <t>Средства, передаваемые для компенсации дополнительных расходов, возникших в результате решений принятых органами власти другого уровня</t>
  </si>
  <si>
    <t>51 0 05 00150</t>
  </si>
  <si>
    <t>Инные бюджетные ассигнования</t>
  </si>
  <si>
    <t>Приложение № 4</t>
  </si>
  <si>
    <t>Ведомственная структура расходов  бюджета городского поселения «Поселок Воротынск» на 2019 год</t>
  </si>
  <si>
    <t>Муниципальная программа «Совершенствование организации по решению общегосударственных вопросов и созданию условий муниципальной службы в городском поселении «Поселок Воротынск» на 2019 – 2022 годы»</t>
  </si>
  <si>
    <t xml:space="preserve"> Выплата денежной компенсации расходов депутатам представительного органа</t>
  </si>
  <si>
    <t>Резервные фонды</t>
  </si>
  <si>
    <t>Другие вопросы в области национальной безопасности и правоохранительной деятельности</t>
  </si>
  <si>
    <t>0314</t>
  </si>
  <si>
    <t xml:space="preserve">Муниципальная программа «Профилактика терроризма, экстремизма и ликвидация последствий проявлений терроризма и экстремизма на территории городского поселения «Поселок Воротынск» на 2019 - 2028 годы» </t>
  </si>
  <si>
    <t>10 0 00 00000</t>
  </si>
  <si>
    <t xml:space="preserve">Реализация мероприятий в рамках муниципальной программы  «Профилактика терроризма, экстремизма и ликвидация последствий проявлений терроризма и экстремизма на территории городского поселения «Поселок Воротынск» на 2019 - 2028 годы» </t>
  </si>
  <si>
    <t>10 0 00 07310</t>
  </si>
  <si>
    <t>Основное мероприятие «Расходы на обеспечение деятельности добровольной народной дружины»</t>
  </si>
  <si>
    <t>93 0 04 00170</t>
  </si>
  <si>
    <t>Муниципальная программа «Управление муниципальным имуществом городского поселения «Поселок Воротынск» на 2017 – 2022 годы»</t>
  </si>
  <si>
    <t>Реализация мероприятий в рамках муниципальной программы «Управление муниципальным имуществом городского поселения «Поселок Воротынск» на 2017 – 2022 годы»</t>
  </si>
  <si>
    <t>38 2 01 S6230</t>
  </si>
  <si>
    <t>Муниципальная программа «Капитальный ремонт многоквартирных жилых домов, расположенных на территории городского поселения «Поселок Воротынск» на 2017 – 2021 годы»</t>
  </si>
  <si>
    <t>Муниципальная программа «Чистая вода» на 2017-2021 годы»</t>
  </si>
  <si>
    <t>Реализация мероприятий в рамках муниципальной программы  «Чистая вода» на 2017-2021 годы»</t>
  </si>
  <si>
    <t>08 0 00 00700</t>
  </si>
  <si>
    <t>Муниципальная программа «Энергосбережение и повышение энергоэффективности на территории  городского поселения «Поселок Воротынск» на 2019-2021 годы»</t>
  </si>
  <si>
    <t>30 0 00 00000</t>
  </si>
  <si>
    <t>Реализация мероприятий в рамках муниципальной программы  «Энергосбережение и повышение энергоэффективности на территории  городского поселения «Поселок Воротынск» на 2019-2021 годы»</t>
  </si>
  <si>
    <t>30 0 00 79110</t>
  </si>
  <si>
    <t>Муниципальная программа «Благоустройство территории городского поселения «Поселок Воротынск» на 2017-2021 годы»</t>
  </si>
  <si>
    <t>Муниципальная программа «Развитие культуры в городском поселении «Поселок Воротынск» на 2019-2022 годы»</t>
  </si>
  <si>
    <t>Реализация мероприятий в рамках муниципальной программы «Развитие культуры в городском поселении «Поселок Воротынск» на 2019-2022 годы»</t>
  </si>
  <si>
    <t>Муниципальная программа «Развитие библиотечного обслуживания населения городского поселения «Поселок Воротынск»  на 2019-2022 годы»</t>
  </si>
  <si>
    <t>Реализация мероприятий в рамках муниципальной программы «Развитие библиотечного обслуживания населения городского поселения «Поселок Воротынск»  на 2019-2022 годы»</t>
  </si>
  <si>
    <t>Муниципальная программа «О мерах социальной поддержки специалистов,  работающих в сельской местности, а также вышедших на пенсию, на территории муниципального образования «Поселок Воротынск» на 2019-2022 годы»</t>
  </si>
  <si>
    <t>Муниципальная программа «Развитие  физической культуры и спорта в городском поселении «Поселок Воротынск» на 2019 – 2022 годы»</t>
  </si>
  <si>
    <t>Реализация мероприятий в рамках муниципальной программы «Развитие  физической культуры и спорта в городском поселении «Поселок Воротынск» на 2019 – 2022 годы»</t>
  </si>
  <si>
    <t>Распределение бюджетных ассигнований местного бюджета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 городского поселения «Поселок Воротынск»  на 2019 год</t>
  </si>
  <si>
    <t>Распределение бюджетных ассигнований местного бюджета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 городского поселения «Поселок Воротынск»  на 2019 год</t>
  </si>
  <si>
    <t>Другие вопросы в области социальной политики</t>
  </si>
  <si>
    <t>1006</t>
  </si>
  <si>
    <t>Осуществление капитального ремонта индивидуалоных жилых домов инвалидов и участников ВОВ, труженников тыла и вдов погибших (умерших) инвалидов и участников ВОВ</t>
  </si>
  <si>
    <t>03 0 04 S3190</t>
  </si>
  <si>
    <t>Доходы городского поселения «Поселок Воротынск» на 2019 год</t>
  </si>
  <si>
    <t>Реализация проектов развития общественной инфраструктуры муниципальных образований, основанных на местных инициативах</t>
  </si>
  <si>
    <t>51 0 13 00240</t>
  </si>
  <si>
    <t>51 0 15 00250</t>
  </si>
  <si>
    <t>Обеспечение финансовой устойчивости муниципальных образований Калужской области</t>
  </si>
  <si>
    <t>Выполнение функций органами местного самоуправления</t>
  </si>
  <si>
    <t>01 0 00 07070</t>
  </si>
  <si>
    <t>Исполнение судебных актов</t>
  </si>
  <si>
    <t>830</t>
  </si>
  <si>
    <t>Мероприятия, направленные на энергосбережение и повышение энергоэффективности в Калужской области</t>
  </si>
  <si>
    <t>30 0 02 S9110</t>
  </si>
  <si>
    <t>Благоустройство дворовых территорий соответствующего функционального назначения</t>
  </si>
  <si>
    <t>31 0 01 S5550</t>
  </si>
  <si>
    <t>150</t>
  </si>
  <si>
    <t>2019 год</t>
  </si>
  <si>
    <t>Обеспечение проведения выборов и референдумов</t>
  </si>
  <si>
    <t>0107</t>
  </si>
  <si>
    <t>Приложение № 3</t>
  </si>
  <si>
    <t>Приложение № 2</t>
  </si>
  <si>
    <t>Субсидии автономным учреждениям на иные цели</t>
  </si>
  <si>
    <t>02030</t>
  </si>
  <si>
    <t>Налог на доходы физических лиц с доходов, полученных физическими лицаминой практикой в соответствии со статьей 228 Налогового кодекса РФ</t>
  </si>
  <si>
    <t xml:space="preserve"> Стимулирование руководителей исполнительно-распорядительных органов муниципальных образований области</t>
  </si>
  <si>
    <t>01 0 00 00530</t>
  </si>
  <si>
    <t xml:space="preserve"> Субсидии на выполнене кадастровых работ по устранению реестровых ошибок, выявленных при внесении в сведения ЕГРН описаний границ населенных пунктов и территориальных зон</t>
  </si>
  <si>
    <t>01 0 00 S7010</t>
  </si>
  <si>
    <t>Субсидия на выполнение кадастровых работ по устранению реестровых ошибок, выявленных при внесении в сведения ЕГРН описаний границ населенных пунктов и территориальных зон</t>
  </si>
  <si>
    <t>01 0 00 S7030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</si>
  <si>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</si>
  <si>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31 0 F2 55550</t>
  </si>
  <si>
    <t xml:space="preserve"> Субсидия бюджетам на обустройство и восстановление воинских захоронений, находящихся в государственной собственности</t>
  </si>
  <si>
    <t>11 5 02 L2990</t>
  </si>
  <si>
    <t>Средства, передаваемые для компенсации дополнительных расходов, возникших в результате решений, принятых органами власти другого уровня</t>
  </si>
  <si>
    <t>Межбюджетные трансферты, получаемые из  бюджета  МР "Бабынинский район" бюджету городского поселения "Поселок Воротынск" на 2019 год</t>
  </si>
  <si>
    <t>№ п/п</t>
  </si>
  <si>
    <t>Наименование вида межбюджетных трансфертов</t>
  </si>
  <si>
    <t>Межбюджетные трансферты - всего</t>
  </si>
  <si>
    <t>I.</t>
  </si>
  <si>
    <t>Субвенции из  бюджета МР "Бабынинский район"</t>
  </si>
  <si>
    <t>1.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</si>
  <si>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</si>
  <si>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II.</t>
  </si>
  <si>
    <t>Дотации из бюджета МО МР "Бабынинский район"</t>
  </si>
  <si>
    <t>дотации бюджетам поселений на выравнивание уровня бюджетной обеспеченности</t>
  </si>
  <si>
    <t>Межбюджетные трансферты, получаемые из  областного бюджета   бюджету городского поселения "Поселок Воротынск" на 2019 год</t>
  </si>
  <si>
    <t>Приложение № 5</t>
  </si>
  <si>
    <t xml:space="preserve">от 24.12. 2019 г. № 42       </t>
  </si>
  <si>
    <t xml:space="preserve">от 24.12. 2019 г. № 42    </t>
  </si>
  <si>
    <t xml:space="preserve">от 24.12.2019 г. №  42  </t>
  </si>
  <si>
    <t xml:space="preserve">от 24.12. 2019 г. № 42     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</si>
</sst>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_р_._-;\-* #,##0_р_._-;_-* &quot;-&quot;??_р_._-;_-@_-"/>
  </numFmts>
  <fonts count="3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Arial Cyr"/>
      <family val="2"/>
    </font>
    <font>
      <b/>
      <sz val="10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8">
      <alignment horizontal="left" vertical="top" wrapText="1"/>
    </xf>
    <xf numFmtId="0" fontId="22" fillId="0" borderId="8">
      <alignment vertical="top" wrapText="1"/>
    </xf>
    <xf numFmtId="49" fontId="18" fillId="0" borderId="8">
      <alignment horizontal="center" vertical="top" shrinkToFit="1"/>
    </xf>
    <xf numFmtId="0" fontId="18" fillId="0" borderId="0">
      <alignment horizontal="right"/>
    </xf>
    <xf numFmtId="4" fontId="18" fillId="0" borderId="8">
      <alignment horizontal="right" vertical="top" shrinkToFit="1"/>
    </xf>
    <xf numFmtId="4" fontId="22" fillId="4" borderId="8">
      <alignment horizontal="right" vertical="top" shrinkToFit="1"/>
    </xf>
    <xf numFmtId="0" fontId="22" fillId="0" borderId="8">
      <alignment vertical="top" wrapText="1"/>
    </xf>
    <xf numFmtId="49" fontId="18" fillId="0" borderId="8">
      <alignment horizontal="center" vertical="top" shrinkToFit="1"/>
    </xf>
  </cellStyleXfs>
  <cellXfs count="147">
    <xf numFmtId="0" fontId="0" fillId="0" borderId="0" xfId="0"/>
    <xf numFmtId="0" fontId="6" fillId="2" borderId="1" xfId="0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horizontal="center" vertical="top"/>
    </xf>
    <xf numFmtId="49" fontId="5" fillId="2" borderId="1" xfId="0" applyNumberFormat="1" applyFont="1" applyFill="1" applyBorder="1" applyAlignment="1">
      <alignment vertical="top"/>
    </xf>
    <xf numFmtId="0" fontId="4" fillId="2" borderId="1" xfId="0" applyFont="1" applyFill="1" applyBorder="1" applyAlignment="1">
      <alignment vertical="top" wrapText="1"/>
    </xf>
    <xf numFmtId="49" fontId="4" fillId="2" borderId="1" xfId="0" applyNumberFormat="1" applyFont="1" applyFill="1" applyBorder="1" applyAlignment="1">
      <alignment horizontal="center" vertical="top"/>
    </xf>
    <xf numFmtId="49" fontId="7" fillId="2" borderId="1" xfId="0" applyNumberFormat="1" applyFont="1" applyFill="1" applyBorder="1" applyAlignment="1">
      <alignment vertical="top"/>
    </xf>
    <xf numFmtId="49" fontId="9" fillId="2" borderId="1" xfId="0" applyNumberFormat="1" applyFont="1" applyFill="1" applyBorder="1" applyAlignment="1">
      <alignment horizontal="center" vertical="top"/>
    </xf>
    <xf numFmtId="49" fontId="8" fillId="2" borderId="1" xfId="0" applyNumberFormat="1" applyFont="1" applyFill="1" applyBorder="1" applyAlignment="1">
      <alignment vertical="top"/>
    </xf>
    <xf numFmtId="0" fontId="7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top" wrapText="1"/>
    </xf>
    <xf numFmtId="49" fontId="4" fillId="2" borderId="2" xfId="0" applyNumberFormat="1" applyFont="1" applyFill="1" applyBorder="1" applyAlignment="1">
      <alignment horizontal="center" vertical="top"/>
    </xf>
    <xf numFmtId="49" fontId="6" fillId="2" borderId="2" xfId="0" applyNumberFormat="1" applyFont="1" applyFill="1" applyBorder="1" applyAlignment="1">
      <alignment horizontal="center" vertical="top"/>
    </xf>
    <xf numFmtId="0" fontId="8" fillId="2" borderId="1" xfId="0" applyFont="1" applyFill="1" applyBorder="1" applyAlignment="1">
      <alignment vertical="top" wrapText="1"/>
    </xf>
    <xf numFmtId="49" fontId="9" fillId="2" borderId="3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 wrapText="1"/>
    </xf>
    <xf numFmtId="49" fontId="6" fillId="0" borderId="1" xfId="0" applyNumberFormat="1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vertical="top"/>
    </xf>
    <xf numFmtId="0" fontId="8" fillId="0" borderId="1" xfId="0" applyFont="1" applyFill="1" applyBorder="1" applyAlignment="1">
      <alignment vertical="top" wrapText="1"/>
    </xf>
    <xf numFmtId="49" fontId="9" fillId="0" borderId="1" xfId="0" applyNumberFormat="1" applyFont="1" applyFill="1" applyBorder="1" applyAlignment="1">
      <alignment horizontal="center" vertical="top"/>
    </xf>
    <xf numFmtId="49" fontId="8" fillId="0" borderId="1" xfId="0" applyNumberFormat="1" applyFont="1" applyFill="1" applyBorder="1" applyAlignment="1">
      <alignment vertical="top"/>
    </xf>
    <xf numFmtId="0" fontId="7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top"/>
    </xf>
    <xf numFmtId="49" fontId="7" fillId="0" borderId="1" xfId="0" applyNumberFormat="1" applyFont="1" applyFill="1" applyBorder="1" applyAlignment="1">
      <alignment vertical="top"/>
    </xf>
    <xf numFmtId="0" fontId="8" fillId="2" borderId="1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 wrapText="1"/>
    </xf>
    <xf numFmtId="0" fontId="10" fillId="0" borderId="0" xfId="0" applyFont="1" applyFill="1"/>
    <xf numFmtId="0" fontId="0" fillId="0" borderId="0" xfId="0" applyFont="1"/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0" borderId="0" xfId="0" applyFont="1"/>
    <xf numFmtId="0" fontId="0" fillId="0" borderId="0" xfId="0" applyAlignment="1">
      <alignment horizontal="center" vertical="top" wrapText="1"/>
    </xf>
    <xf numFmtId="0" fontId="9" fillId="0" borderId="1" xfId="0" applyNumberFormat="1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vertical="top" wrapText="1"/>
    </xf>
    <xf numFmtId="0" fontId="7" fillId="2" borderId="1" xfId="0" applyNumberFormat="1" applyFont="1" applyFill="1" applyBorder="1" applyAlignment="1">
      <alignment vertical="top" wrapText="1"/>
    </xf>
    <xf numFmtId="0" fontId="5" fillId="2" borderId="1" xfId="0" applyNumberFormat="1" applyFont="1" applyFill="1" applyBorder="1" applyAlignment="1">
      <alignment horizontal="left" vertical="top" wrapText="1"/>
    </xf>
    <xf numFmtId="0" fontId="8" fillId="0" borderId="1" xfId="0" applyNumberFormat="1" applyFont="1" applyFill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vertical="top" wrapText="1"/>
    </xf>
    <xf numFmtId="164" fontId="4" fillId="2" borderId="1" xfId="2" applyNumberFormat="1" applyFont="1" applyFill="1" applyBorder="1" applyAlignment="1">
      <alignment horizontal="right" vertical="center"/>
    </xf>
    <xf numFmtId="164" fontId="7" fillId="2" borderId="1" xfId="2" applyNumberFormat="1" applyFont="1" applyFill="1" applyBorder="1" applyAlignment="1">
      <alignment horizontal="right" vertical="center"/>
    </xf>
    <xf numFmtId="164" fontId="5" fillId="2" borderId="1" xfId="2" applyNumberFormat="1" applyFont="1" applyFill="1" applyBorder="1" applyAlignment="1">
      <alignment horizontal="right" vertical="center"/>
    </xf>
    <xf numFmtId="164" fontId="8" fillId="2" borderId="1" xfId="2" applyNumberFormat="1" applyFont="1" applyFill="1" applyBorder="1" applyAlignment="1">
      <alignment horizontal="right" vertical="center"/>
    </xf>
    <xf numFmtId="164" fontId="6" fillId="2" borderId="1" xfId="2" applyNumberFormat="1" applyFont="1" applyFill="1" applyBorder="1" applyAlignment="1">
      <alignment horizontal="right" vertical="center"/>
    </xf>
    <xf numFmtId="164" fontId="9" fillId="2" borderId="1" xfId="2" applyNumberFormat="1" applyFont="1" applyFill="1" applyBorder="1" applyAlignment="1">
      <alignment horizontal="right" vertical="center"/>
    </xf>
    <xf numFmtId="164" fontId="5" fillId="0" borderId="1" xfId="2" applyNumberFormat="1" applyFont="1" applyFill="1" applyBorder="1" applyAlignment="1">
      <alignment horizontal="right" vertical="center"/>
    </xf>
    <xf numFmtId="164" fontId="7" fillId="0" borderId="1" xfId="2" applyNumberFormat="1" applyFont="1" applyFill="1" applyBorder="1" applyAlignment="1">
      <alignment horizontal="right" vertical="center"/>
    </xf>
    <xf numFmtId="164" fontId="8" fillId="0" borderId="1" xfId="2" applyNumberFormat="1" applyFont="1" applyFill="1" applyBorder="1" applyAlignment="1">
      <alignment horizontal="right" vertical="center"/>
    </xf>
    <xf numFmtId="164" fontId="4" fillId="2" borderId="1" xfId="3" applyNumberFormat="1" applyFont="1" applyFill="1" applyBorder="1" applyAlignment="1">
      <alignment horizontal="right" vertical="center"/>
    </xf>
    <xf numFmtId="164" fontId="9" fillId="2" borderId="1" xfId="3" applyNumberFormat="1" applyFont="1" applyFill="1" applyBorder="1" applyAlignment="1">
      <alignment horizontal="right" vertical="center"/>
    </xf>
    <xf numFmtId="164" fontId="6" fillId="2" borderId="1" xfId="3" applyNumberFormat="1" applyFont="1" applyFill="1" applyBorder="1" applyAlignment="1">
      <alignment horizontal="right" vertical="center"/>
    </xf>
    <xf numFmtId="164" fontId="8" fillId="2" borderId="1" xfId="3" applyNumberFormat="1" applyFont="1" applyFill="1" applyBorder="1" applyAlignment="1">
      <alignment horizontal="right" vertical="center"/>
    </xf>
    <xf numFmtId="164" fontId="5" fillId="2" borderId="1" xfId="3" applyNumberFormat="1" applyFont="1" applyFill="1" applyBorder="1" applyAlignment="1">
      <alignment horizontal="right" vertical="center"/>
    </xf>
    <xf numFmtId="164" fontId="7" fillId="2" borderId="1" xfId="3" applyNumberFormat="1" applyFont="1" applyFill="1" applyBorder="1" applyAlignment="1">
      <alignment horizontal="right" vertical="center"/>
    </xf>
    <xf numFmtId="49" fontId="8" fillId="0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164" fontId="7" fillId="0" borderId="1" xfId="4" applyFont="1" applyFill="1" applyBorder="1" applyAlignment="1">
      <alignment horizontal="right" vertical="top" wrapText="1"/>
    </xf>
    <xf numFmtId="0" fontId="16" fillId="0" borderId="1" xfId="0" applyFont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center" vertical="center" wrapText="1"/>
    </xf>
    <xf numFmtId="164" fontId="7" fillId="0" borderId="1" xfId="3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21" fillId="0" borderId="0" xfId="0" applyFont="1"/>
    <xf numFmtId="43" fontId="21" fillId="0" borderId="0" xfId="0" applyNumberFormat="1" applyFont="1"/>
    <xf numFmtId="49" fontId="6" fillId="3" borderId="1" xfId="0" applyNumberFormat="1" applyFont="1" applyFill="1" applyBorder="1" applyAlignment="1">
      <alignment horizontal="center" vertical="top"/>
    </xf>
    <xf numFmtId="49" fontId="5" fillId="3" borderId="1" xfId="0" applyNumberFormat="1" applyFont="1" applyFill="1" applyBorder="1" applyAlignment="1">
      <alignment vertical="top"/>
    </xf>
    <xf numFmtId="0" fontId="5" fillId="3" borderId="1" xfId="0" applyFont="1" applyFill="1" applyBorder="1" applyAlignment="1">
      <alignment horizontal="left" vertical="top" wrapText="1"/>
    </xf>
    <xf numFmtId="164" fontId="5" fillId="3" borderId="1" xfId="2" applyNumberFormat="1" applyFont="1" applyFill="1" applyBorder="1" applyAlignment="1">
      <alignment horizontal="right" vertical="center"/>
    </xf>
    <xf numFmtId="164" fontId="17" fillId="3" borderId="1" xfId="0" applyNumberFormat="1" applyFont="1" applyFill="1" applyBorder="1" applyAlignment="1">
      <alignment horizontal="center" vertical="center" wrapText="1"/>
    </xf>
    <xf numFmtId="0" fontId="20" fillId="0" borderId="8" xfId="6" applyNumberFormat="1" applyFont="1" applyAlignment="1" applyProtection="1">
      <alignment horizontal="left" vertical="top" wrapText="1"/>
    </xf>
    <xf numFmtId="49" fontId="20" fillId="0" borderId="8" xfId="7" applyNumberFormat="1" applyFont="1" applyProtection="1">
      <alignment horizontal="center" vertical="top" shrinkToFit="1"/>
    </xf>
    <xf numFmtId="1" fontId="20" fillId="0" borderId="8" xfId="8" applyNumberFormat="1" applyFont="1" applyBorder="1" applyAlignment="1" applyProtection="1">
      <alignment horizontal="center" vertical="top" shrinkToFit="1"/>
    </xf>
    <xf numFmtId="1" fontId="19" fillId="0" borderId="8" xfId="8" applyNumberFormat="1" applyFont="1" applyBorder="1" applyAlignment="1" applyProtection="1">
      <alignment horizontal="center" vertical="top" shrinkToFit="1"/>
    </xf>
    <xf numFmtId="164" fontId="8" fillId="0" borderId="1" xfId="4" applyFont="1" applyFill="1" applyBorder="1" applyAlignment="1">
      <alignment horizontal="right" vertical="top" wrapText="1"/>
    </xf>
    <xf numFmtId="49" fontId="19" fillId="0" borderId="8" xfId="7" applyNumberFormat="1" applyFont="1" applyProtection="1">
      <alignment horizontal="center" vertical="top" shrinkToFit="1"/>
    </xf>
    <xf numFmtId="0" fontId="10" fillId="0" borderId="0" xfId="0" applyFont="1" applyAlignment="1">
      <alignment horizontal="center" vertical="top" wrapText="1"/>
    </xf>
    <xf numFmtId="49" fontId="7" fillId="0" borderId="1" xfId="0" applyNumberFormat="1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19" fillId="0" borderId="8" xfId="6" applyNumberFormat="1" applyFont="1" applyAlignment="1" applyProtection="1">
      <alignment horizontal="left" vertical="top" wrapText="1"/>
    </xf>
    <xf numFmtId="49" fontId="8" fillId="0" borderId="5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164" fontId="7" fillId="2" borderId="1" xfId="4" applyFont="1" applyFill="1" applyBorder="1" applyAlignment="1">
      <alignment horizontal="right" vertical="top" wrapText="1"/>
    </xf>
    <xf numFmtId="0" fontId="20" fillId="0" borderId="8" xfId="11" applyNumberFormat="1" applyFont="1" applyProtection="1">
      <alignment vertical="top" wrapText="1"/>
    </xf>
    <xf numFmtId="164" fontId="7" fillId="0" borderId="1" xfId="4" applyFont="1" applyBorder="1" applyAlignment="1">
      <alignment horizontal="right" vertical="top" wrapText="1"/>
    </xf>
    <xf numFmtId="0" fontId="7" fillId="0" borderId="1" xfId="0" applyFont="1" applyFill="1" applyBorder="1" applyAlignment="1">
      <alignment wrapText="1"/>
    </xf>
    <xf numFmtId="0" fontId="7" fillId="0" borderId="1" xfId="0" applyNumberFormat="1" applyFont="1" applyFill="1" applyBorder="1" applyAlignment="1">
      <alignment horizontal="left" vertical="top" wrapText="1"/>
    </xf>
    <xf numFmtId="0" fontId="8" fillId="0" borderId="6" xfId="0" applyNumberFormat="1" applyFont="1" applyFill="1" applyBorder="1" applyAlignment="1">
      <alignment horizontal="left" vertical="top" wrapText="1"/>
    </xf>
    <xf numFmtId="43" fontId="0" fillId="0" borderId="0" xfId="0" applyNumberFormat="1"/>
    <xf numFmtId="0" fontId="16" fillId="0" borderId="1" xfId="0" applyFont="1" applyFill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164" fontId="8" fillId="0" borderId="1" xfId="4" applyFont="1" applyFill="1" applyBorder="1" applyAlignment="1">
      <alignment horizontal="center" vertical="top" wrapText="1"/>
    </xf>
    <xf numFmtId="164" fontId="16" fillId="0" borderId="1" xfId="4" applyFont="1" applyFill="1" applyBorder="1" applyAlignment="1">
      <alignment horizontal="right" vertical="top" wrapText="1"/>
    </xf>
    <xf numFmtId="164" fontId="8" fillId="0" borderId="3" xfId="4" applyFont="1" applyFill="1" applyBorder="1" applyAlignment="1">
      <alignment horizontal="right" vertical="top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49" fontId="18" fillId="0" borderId="10" xfId="12" applyNumberFormat="1" applyBorder="1" applyProtection="1">
      <alignment horizontal="center" vertical="top" shrinkToFit="1"/>
    </xf>
    <xf numFmtId="164" fontId="4" fillId="2" borderId="6" xfId="2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 wrapText="1"/>
    </xf>
    <xf numFmtId="49" fontId="7" fillId="0" borderId="5" xfId="0" applyNumberFormat="1" applyFont="1" applyFill="1" applyBorder="1" applyAlignment="1">
      <alignment horizontal="center" vertical="top" wrapText="1"/>
    </xf>
    <xf numFmtId="164" fontId="0" fillId="0" borderId="0" xfId="0" applyNumberFormat="1"/>
    <xf numFmtId="164" fontId="23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0" fillId="0" borderId="0" xfId="0" applyFont="1" applyBorder="1"/>
    <xf numFmtId="0" fontId="10" fillId="0" borderId="0" xfId="0" applyFont="1" applyBorder="1" applyAlignment="1">
      <alignment horizontal="right"/>
    </xf>
    <xf numFmtId="0" fontId="10" fillId="0" borderId="0" xfId="0" applyFont="1"/>
    <xf numFmtId="0" fontId="25" fillId="0" borderId="1" xfId="0" applyFont="1" applyBorder="1" applyAlignment="1">
      <alignment horizontal="center"/>
    </xf>
    <xf numFmtId="0" fontId="10" fillId="0" borderId="1" xfId="0" applyFont="1" applyBorder="1"/>
    <xf numFmtId="0" fontId="25" fillId="0" borderId="1" xfId="0" applyFont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165" fontId="28" fillId="0" borderId="1" xfId="2" applyNumberFormat="1" applyFont="1" applyBorder="1" applyAlignment="1">
      <alignment horizontal="center" vertical="center" wrapText="1"/>
    </xf>
    <xf numFmtId="165" fontId="29" fillId="0" borderId="1" xfId="2" applyNumberFormat="1" applyFont="1" applyBorder="1" applyAlignment="1">
      <alignment horizontal="center" vertical="center" wrapText="1"/>
    </xf>
    <xf numFmtId="165" fontId="30" fillId="0" borderId="1" xfId="4" applyNumberFormat="1" applyFont="1" applyFill="1" applyBorder="1" applyAlignment="1">
      <alignment horizontal="right" vertical="center"/>
    </xf>
    <xf numFmtId="164" fontId="12" fillId="0" borderId="1" xfId="2" applyNumberFormat="1" applyFont="1" applyBorder="1" applyAlignment="1">
      <alignment horizontal="center" vertical="center" wrapText="1"/>
    </xf>
    <xf numFmtId="164" fontId="27" fillId="0" borderId="1" xfId="2" applyNumberFormat="1" applyFont="1" applyBorder="1" applyAlignment="1">
      <alignment horizontal="center" vertical="center" wrapText="1"/>
    </xf>
    <xf numFmtId="164" fontId="10" fillId="0" borderId="1" xfId="4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2" fillId="0" borderId="0" xfId="0" applyFont="1" applyFill="1" applyAlignment="1">
      <alignment horizontal="center" wrapText="1"/>
    </xf>
    <xf numFmtId="0" fontId="10" fillId="0" borderId="7" xfId="0" applyFont="1" applyBorder="1" applyAlignment="1">
      <alignment horizontal="right" vertical="top" wrapText="1"/>
    </xf>
    <xf numFmtId="0" fontId="11" fillId="0" borderId="0" xfId="0" applyFont="1" applyAlignment="1">
      <alignment horizontal="center" vertical="top" wrapText="1"/>
    </xf>
    <xf numFmtId="0" fontId="25" fillId="0" borderId="3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2" borderId="3" xfId="0" applyFont="1" applyFill="1" applyBorder="1" applyAlignment="1">
      <alignment horizontal="left" vertical="center" wrapText="1"/>
    </xf>
    <xf numFmtId="0" fontId="24" fillId="2" borderId="5" xfId="0" applyFont="1" applyFill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7" fillId="0" borderId="3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left" vertical="center" wrapText="1"/>
    </xf>
  </cellXfs>
  <cellStyles count="13">
    <cellStyle name="xl26" xfId="8"/>
    <cellStyle name="xl31" xfId="7"/>
    <cellStyle name="xl32" xfId="9"/>
    <cellStyle name="xl34" xfId="12"/>
    <cellStyle name="xl38" xfId="5"/>
    <cellStyle name="xl40" xfId="6"/>
    <cellStyle name="xl41" xfId="10"/>
    <cellStyle name="xl60" xfId="11"/>
    <cellStyle name="Обычный" xfId="0" builtinId="0"/>
    <cellStyle name="Процентный 2" xfId="1"/>
    <cellStyle name="Финансовый 2" xfId="2"/>
    <cellStyle name="Финансовый 4" xfId="3"/>
    <cellStyle name="Финансовый 4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4"/>
  <sheetViews>
    <sheetView tabSelected="1" view="pageBreakPreview" zoomScaleSheetLayoutView="100" workbookViewId="0">
      <selection activeCell="I14" sqref="I14"/>
    </sheetView>
  </sheetViews>
  <sheetFormatPr defaultRowHeight="15"/>
  <cols>
    <col min="1" max="1" width="2.28515625" bestFit="1" customWidth="1"/>
    <col min="2" max="2" width="3.28515625" bestFit="1" customWidth="1"/>
    <col min="3" max="3" width="6.85546875" bestFit="1" customWidth="1"/>
    <col min="4" max="4" width="3.28515625" bestFit="1" customWidth="1"/>
    <col min="5" max="5" width="5.28515625" bestFit="1" customWidth="1"/>
    <col min="6" max="6" width="4.28515625" bestFit="1" customWidth="1"/>
    <col min="7" max="7" width="61.42578125" customWidth="1"/>
    <col min="8" max="8" width="15.7109375" customWidth="1"/>
    <col min="9" max="9" width="15.5703125" bestFit="1" customWidth="1"/>
    <col min="10" max="10" width="15.7109375" bestFit="1" customWidth="1"/>
  </cols>
  <sheetData>
    <row r="1" spans="1:10">
      <c r="A1" s="133" t="s">
        <v>96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>
      <c r="A2" s="133" t="s">
        <v>87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0">
      <c r="A3" s="133" t="s">
        <v>86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>
      <c r="A4" s="134" t="s">
        <v>338</v>
      </c>
      <c r="B4" s="134"/>
      <c r="C4" s="134"/>
      <c r="D4" s="134"/>
      <c r="E4" s="134"/>
      <c r="F4" s="134"/>
      <c r="G4" s="134"/>
      <c r="H4" s="134"/>
      <c r="I4" s="134"/>
      <c r="J4" s="134"/>
    </row>
    <row r="6" spans="1:10" s="29" customFormat="1" ht="15" customHeight="1">
      <c r="A6" s="135" t="s">
        <v>292</v>
      </c>
      <c r="B6" s="135"/>
      <c r="C6" s="135"/>
      <c r="D6" s="135"/>
      <c r="E6" s="135"/>
      <c r="F6" s="135"/>
      <c r="G6" s="135"/>
      <c r="H6" s="135"/>
      <c r="I6" s="135"/>
      <c r="J6" s="135"/>
    </row>
    <row r="7" spans="1:10">
      <c r="A7" s="28"/>
      <c r="B7" s="28"/>
      <c r="C7" s="28"/>
      <c r="D7" s="28"/>
      <c r="E7" s="28"/>
      <c r="F7" s="28"/>
      <c r="G7" s="27"/>
      <c r="H7" s="26"/>
      <c r="J7" s="26" t="s">
        <v>85</v>
      </c>
    </row>
    <row r="8" spans="1:10" ht="25.5">
      <c r="A8" s="130" t="s">
        <v>84</v>
      </c>
      <c r="B8" s="131"/>
      <c r="C8" s="131"/>
      <c r="D8" s="131"/>
      <c r="E8" s="131"/>
      <c r="F8" s="132"/>
      <c r="G8" s="35" t="s">
        <v>83</v>
      </c>
      <c r="H8" s="36" t="s">
        <v>306</v>
      </c>
      <c r="I8" s="67" t="s">
        <v>238</v>
      </c>
      <c r="J8" s="67" t="s">
        <v>239</v>
      </c>
    </row>
    <row r="9" spans="1:10" s="32" customFormat="1" ht="12.75">
      <c r="A9" s="30">
        <v>1</v>
      </c>
      <c r="B9" s="30">
        <v>2</v>
      </c>
      <c r="C9" s="30">
        <v>3</v>
      </c>
      <c r="D9" s="30">
        <v>4</v>
      </c>
      <c r="E9" s="30">
        <v>5</v>
      </c>
      <c r="F9" s="30">
        <v>6</v>
      </c>
      <c r="G9" s="31">
        <v>7</v>
      </c>
      <c r="H9" s="36">
        <v>8</v>
      </c>
      <c r="I9" s="73">
        <v>9</v>
      </c>
      <c r="J9" s="73">
        <v>10</v>
      </c>
    </row>
    <row r="10" spans="1:10">
      <c r="A10" s="5" t="s">
        <v>15</v>
      </c>
      <c r="B10" s="5" t="s">
        <v>5</v>
      </c>
      <c r="C10" s="5" t="s">
        <v>11</v>
      </c>
      <c r="D10" s="5" t="s">
        <v>5</v>
      </c>
      <c r="E10" s="5" t="s">
        <v>1</v>
      </c>
      <c r="F10" s="5" t="s">
        <v>10</v>
      </c>
      <c r="G10" s="4" t="s">
        <v>82</v>
      </c>
      <c r="H10" s="43">
        <f>H11+H16+H20+H25+H33+H41+H44+H52+H55</f>
        <v>46206394.969999999</v>
      </c>
      <c r="I10" s="43">
        <f>I11+I16+I20+I25+I33+I41+I44+I52+I55</f>
        <v>346000</v>
      </c>
      <c r="J10" s="43">
        <f>J11+J16+J20+J25+J33+J41+J44+J52+J55</f>
        <v>46552394.969999999</v>
      </c>
    </row>
    <row r="11" spans="1:10">
      <c r="A11" s="5" t="s">
        <v>15</v>
      </c>
      <c r="B11" s="5" t="s">
        <v>67</v>
      </c>
      <c r="C11" s="5" t="s">
        <v>11</v>
      </c>
      <c r="D11" s="5" t="s">
        <v>5</v>
      </c>
      <c r="E11" s="5" t="s">
        <v>1</v>
      </c>
      <c r="F11" s="5" t="s">
        <v>10</v>
      </c>
      <c r="G11" s="4" t="s">
        <v>81</v>
      </c>
      <c r="H11" s="43">
        <f>H12</f>
        <v>11930610</v>
      </c>
      <c r="I11" s="43">
        <f>I12</f>
        <v>0</v>
      </c>
      <c r="J11" s="43">
        <f>J12</f>
        <v>11930610</v>
      </c>
    </row>
    <row r="12" spans="1:10">
      <c r="A12" s="5" t="s">
        <v>15</v>
      </c>
      <c r="B12" s="5" t="s">
        <v>67</v>
      </c>
      <c r="C12" s="5" t="s">
        <v>30</v>
      </c>
      <c r="D12" s="5" t="s">
        <v>67</v>
      </c>
      <c r="E12" s="5" t="s">
        <v>1</v>
      </c>
      <c r="F12" s="5" t="s">
        <v>55</v>
      </c>
      <c r="G12" s="9" t="s">
        <v>80</v>
      </c>
      <c r="H12" s="44">
        <f>H13+H14+H15</f>
        <v>11930610</v>
      </c>
      <c r="I12" s="44">
        <f t="shared" ref="I12:J12" si="0">I13+I14+I15</f>
        <v>0</v>
      </c>
      <c r="J12" s="44">
        <f t="shared" si="0"/>
        <v>11930610</v>
      </c>
    </row>
    <row r="13" spans="1:10" ht="51">
      <c r="A13" s="2" t="s">
        <v>15</v>
      </c>
      <c r="B13" s="2" t="s">
        <v>67</v>
      </c>
      <c r="C13" s="2" t="s">
        <v>79</v>
      </c>
      <c r="D13" s="2" t="s">
        <v>67</v>
      </c>
      <c r="E13" s="2" t="s">
        <v>182</v>
      </c>
      <c r="F13" s="2" t="s">
        <v>55</v>
      </c>
      <c r="G13" s="1" t="s">
        <v>78</v>
      </c>
      <c r="H13" s="45">
        <v>11832610</v>
      </c>
      <c r="I13" s="45"/>
      <c r="J13" s="68">
        <f>I13+H13</f>
        <v>11832610</v>
      </c>
    </row>
    <row r="14" spans="1:10" ht="78.75" customHeight="1">
      <c r="A14" s="2" t="s">
        <v>15</v>
      </c>
      <c r="B14" s="2" t="s">
        <v>67</v>
      </c>
      <c r="C14" s="2" t="s">
        <v>77</v>
      </c>
      <c r="D14" s="2" t="s">
        <v>67</v>
      </c>
      <c r="E14" s="2" t="s">
        <v>182</v>
      </c>
      <c r="F14" s="2" t="s">
        <v>55</v>
      </c>
      <c r="G14" s="37" t="s">
        <v>76</v>
      </c>
      <c r="H14" s="45">
        <v>50000</v>
      </c>
      <c r="I14" s="45"/>
      <c r="J14" s="68">
        <f>I14+H14</f>
        <v>50000</v>
      </c>
    </row>
    <row r="15" spans="1:10" ht="40.5" customHeight="1">
      <c r="A15" s="2" t="s">
        <v>15</v>
      </c>
      <c r="B15" s="2" t="s">
        <v>67</v>
      </c>
      <c r="C15" s="2" t="s">
        <v>312</v>
      </c>
      <c r="D15" s="2" t="s">
        <v>67</v>
      </c>
      <c r="E15" s="2" t="s">
        <v>182</v>
      </c>
      <c r="F15" s="2" t="s">
        <v>55</v>
      </c>
      <c r="G15" s="37" t="s">
        <v>313</v>
      </c>
      <c r="H15" s="45">
        <v>48000</v>
      </c>
      <c r="I15" s="45"/>
      <c r="J15" s="68">
        <f>I15+H15</f>
        <v>48000</v>
      </c>
    </row>
    <row r="16" spans="1:10" ht="25.5">
      <c r="A16" s="5" t="s">
        <v>15</v>
      </c>
      <c r="B16" s="5" t="s">
        <v>88</v>
      </c>
      <c r="C16" s="5" t="s">
        <v>11</v>
      </c>
      <c r="D16" s="5" t="s">
        <v>5</v>
      </c>
      <c r="E16" s="5" t="s">
        <v>1</v>
      </c>
      <c r="F16" s="5" t="s">
        <v>10</v>
      </c>
      <c r="G16" s="4" t="s">
        <v>89</v>
      </c>
      <c r="H16" s="44">
        <f>H17+H18+H19</f>
        <v>758000</v>
      </c>
      <c r="I16" s="44">
        <f>I17+I18+I19</f>
        <v>79000</v>
      </c>
      <c r="J16" s="44">
        <f>J17+J18+J19</f>
        <v>837000</v>
      </c>
    </row>
    <row r="17" spans="1:10" ht="25.5">
      <c r="A17" s="2" t="s">
        <v>15</v>
      </c>
      <c r="B17" s="2" t="s">
        <v>88</v>
      </c>
      <c r="C17" s="2" t="s">
        <v>90</v>
      </c>
      <c r="D17" s="2" t="s">
        <v>67</v>
      </c>
      <c r="E17" s="2" t="s">
        <v>1</v>
      </c>
      <c r="F17" s="2" t="s">
        <v>55</v>
      </c>
      <c r="G17" s="1" t="s">
        <v>93</v>
      </c>
      <c r="H17" s="45">
        <v>342435</v>
      </c>
      <c r="I17" s="45"/>
      <c r="J17" s="68">
        <f t="shared" ref="J17:J19" si="1">I17+H17</f>
        <v>342435</v>
      </c>
    </row>
    <row r="18" spans="1:10" ht="38.25">
      <c r="A18" s="2" t="s">
        <v>15</v>
      </c>
      <c r="B18" s="2" t="s">
        <v>88</v>
      </c>
      <c r="C18" s="2" t="s">
        <v>91</v>
      </c>
      <c r="D18" s="2" t="s">
        <v>67</v>
      </c>
      <c r="E18" s="2" t="s">
        <v>1</v>
      </c>
      <c r="F18" s="2" t="s">
        <v>55</v>
      </c>
      <c r="G18" s="1" t="s">
        <v>94</v>
      </c>
      <c r="H18" s="45">
        <v>2565</v>
      </c>
      <c r="I18" s="45"/>
      <c r="J18" s="68">
        <f t="shared" si="1"/>
        <v>2565</v>
      </c>
    </row>
    <row r="19" spans="1:10" ht="38.25">
      <c r="A19" s="2" t="s">
        <v>15</v>
      </c>
      <c r="B19" s="2" t="s">
        <v>88</v>
      </c>
      <c r="C19" s="2" t="s">
        <v>92</v>
      </c>
      <c r="D19" s="2" t="s">
        <v>67</v>
      </c>
      <c r="E19" s="2" t="s">
        <v>1</v>
      </c>
      <c r="F19" s="2" t="s">
        <v>55</v>
      </c>
      <c r="G19" s="1" t="s">
        <v>95</v>
      </c>
      <c r="H19" s="45">
        <v>413000</v>
      </c>
      <c r="I19" s="45">
        <v>79000</v>
      </c>
      <c r="J19" s="68">
        <f t="shared" si="1"/>
        <v>492000</v>
      </c>
    </row>
    <row r="20" spans="1:10">
      <c r="A20" s="5" t="s">
        <v>15</v>
      </c>
      <c r="B20" s="5" t="s">
        <v>69</v>
      </c>
      <c r="C20" s="5" t="s">
        <v>11</v>
      </c>
      <c r="D20" s="5" t="s">
        <v>5</v>
      </c>
      <c r="E20" s="5" t="s">
        <v>1</v>
      </c>
      <c r="F20" s="5" t="s">
        <v>10</v>
      </c>
      <c r="G20" s="4" t="s">
        <v>75</v>
      </c>
      <c r="H20" s="43">
        <f>H21</f>
        <v>7775000</v>
      </c>
      <c r="I20" s="43">
        <f>I21</f>
        <v>0</v>
      </c>
      <c r="J20" s="43">
        <f>J21</f>
        <v>7775000</v>
      </c>
    </row>
    <row r="21" spans="1:10" ht="25.5">
      <c r="A21" s="5" t="s">
        <v>15</v>
      </c>
      <c r="B21" s="5" t="s">
        <v>69</v>
      </c>
      <c r="C21" s="5" t="s">
        <v>8</v>
      </c>
      <c r="D21" s="5" t="s">
        <v>5</v>
      </c>
      <c r="E21" s="5" t="s">
        <v>1</v>
      </c>
      <c r="F21" s="5" t="s">
        <v>55</v>
      </c>
      <c r="G21" s="4" t="s">
        <v>74</v>
      </c>
      <c r="H21" s="43">
        <f>H22+H23+H24</f>
        <v>7775000</v>
      </c>
      <c r="I21" s="43">
        <f>I22+I23+I24</f>
        <v>0</v>
      </c>
      <c r="J21" s="43">
        <f>J22+J23+J24</f>
        <v>7775000</v>
      </c>
    </row>
    <row r="22" spans="1:10" ht="25.5">
      <c r="A22" s="2" t="s">
        <v>15</v>
      </c>
      <c r="B22" s="2" t="s">
        <v>69</v>
      </c>
      <c r="C22" s="2" t="s">
        <v>73</v>
      </c>
      <c r="D22" s="2" t="s">
        <v>67</v>
      </c>
      <c r="E22" s="2" t="s">
        <v>182</v>
      </c>
      <c r="F22" s="2" t="s">
        <v>55</v>
      </c>
      <c r="G22" s="1" t="s">
        <v>72</v>
      </c>
      <c r="H22" s="45">
        <v>6580000</v>
      </c>
      <c r="I22" s="45"/>
      <c r="J22" s="68">
        <f t="shared" ref="J22:J24" si="2">I22+H22</f>
        <v>6580000</v>
      </c>
    </row>
    <row r="23" spans="1:10" ht="25.5">
      <c r="A23" s="2" t="s">
        <v>15</v>
      </c>
      <c r="B23" s="2" t="s">
        <v>69</v>
      </c>
      <c r="C23" s="2" t="s">
        <v>71</v>
      </c>
      <c r="D23" s="2" t="s">
        <v>67</v>
      </c>
      <c r="E23" s="2" t="s">
        <v>182</v>
      </c>
      <c r="F23" s="2" t="s">
        <v>55</v>
      </c>
      <c r="G23" s="1" t="s">
        <v>70</v>
      </c>
      <c r="H23" s="45">
        <v>1190000</v>
      </c>
      <c r="I23" s="45"/>
      <c r="J23" s="68">
        <f t="shared" si="2"/>
        <v>1190000</v>
      </c>
    </row>
    <row r="24" spans="1:10">
      <c r="A24" s="2" t="s">
        <v>15</v>
      </c>
      <c r="B24" s="2" t="s">
        <v>69</v>
      </c>
      <c r="C24" s="2" t="s">
        <v>68</v>
      </c>
      <c r="D24" s="2" t="s">
        <v>67</v>
      </c>
      <c r="E24" s="2" t="s">
        <v>182</v>
      </c>
      <c r="F24" s="2" t="s">
        <v>55</v>
      </c>
      <c r="G24" s="1" t="s">
        <v>66</v>
      </c>
      <c r="H24" s="45">
        <v>5000</v>
      </c>
      <c r="I24" s="45"/>
      <c r="J24" s="68">
        <f t="shared" si="2"/>
        <v>5000</v>
      </c>
    </row>
    <row r="25" spans="1:10">
      <c r="A25" s="5" t="s">
        <v>15</v>
      </c>
      <c r="B25" s="5" t="s">
        <v>56</v>
      </c>
      <c r="C25" s="6" t="s">
        <v>11</v>
      </c>
      <c r="D25" s="5" t="s">
        <v>5</v>
      </c>
      <c r="E25" s="5" t="s">
        <v>1</v>
      </c>
      <c r="F25" s="5" t="s">
        <v>10</v>
      </c>
      <c r="G25" s="9" t="s">
        <v>65</v>
      </c>
      <c r="H25" s="43">
        <f>H26+H28</f>
        <v>16190000</v>
      </c>
      <c r="I25" s="43">
        <f>I26+I28</f>
        <v>267000</v>
      </c>
      <c r="J25" s="43">
        <f>J26+J28</f>
        <v>16457000</v>
      </c>
    </row>
    <row r="26" spans="1:10">
      <c r="A26" s="5" t="s">
        <v>15</v>
      </c>
      <c r="B26" s="5" t="s">
        <v>56</v>
      </c>
      <c r="C26" s="6" t="s">
        <v>8</v>
      </c>
      <c r="D26" s="5" t="s">
        <v>5</v>
      </c>
      <c r="E26" s="5" t="s">
        <v>1</v>
      </c>
      <c r="F26" s="5" t="s">
        <v>55</v>
      </c>
      <c r="G26" s="9" t="s">
        <v>64</v>
      </c>
      <c r="H26" s="43">
        <f>H27</f>
        <v>830000</v>
      </c>
      <c r="I26" s="43">
        <f>I27</f>
        <v>267000</v>
      </c>
      <c r="J26" s="43">
        <f>J27</f>
        <v>1097000</v>
      </c>
    </row>
    <row r="27" spans="1:10" ht="29.25" customHeight="1">
      <c r="A27" s="2" t="s">
        <v>15</v>
      </c>
      <c r="B27" s="2" t="s">
        <v>56</v>
      </c>
      <c r="C27" s="3" t="s">
        <v>63</v>
      </c>
      <c r="D27" s="2" t="s">
        <v>35</v>
      </c>
      <c r="E27" s="2" t="s">
        <v>182</v>
      </c>
      <c r="F27" s="2" t="s">
        <v>55</v>
      </c>
      <c r="G27" s="11" t="s">
        <v>62</v>
      </c>
      <c r="H27" s="45">
        <v>830000</v>
      </c>
      <c r="I27" s="45">
        <v>267000</v>
      </c>
      <c r="J27" s="68">
        <f t="shared" ref="J27" si="3">I27+H27</f>
        <v>1097000</v>
      </c>
    </row>
    <row r="28" spans="1:10">
      <c r="A28" s="5" t="s">
        <v>15</v>
      </c>
      <c r="B28" s="5" t="s">
        <v>56</v>
      </c>
      <c r="C28" s="6" t="s">
        <v>25</v>
      </c>
      <c r="D28" s="5" t="s">
        <v>5</v>
      </c>
      <c r="E28" s="5" t="s">
        <v>1</v>
      </c>
      <c r="F28" s="5" t="s">
        <v>55</v>
      </c>
      <c r="G28" s="9" t="s">
        <v>61</v>
      </c>
      <c r="H28" s="43">
        <f>H29+H31</f>
        <v>15360000</v>
      </c>
      <c r="I28" s="43">
        <f>I29+I31</f>
        <v>0</v>
      </c>
      <c r="J28" s="43">
        <f>J29+J31</f>
        <v>15360000</v>
      </c>
    </row>
    <row r="29" spans="1:10" ht="29.25" customHeight="1">
      <c r="A29" s="7" t="s">
        <v>15</v>
      </c>
      <c r="B29" s="7" t="s">
        <v>56</v>
      </c>
      <c r="C29" s="8" t="s">
        <v>60</v>
      </c>
      <c r="D29" s="7" t="s">
        <v>5</v>
      </c>
      <c r="E29" s="7" t="s">
        <v>182</v>
      </c>
      <c r="F29" s="7" t="s">
        <v>55</v>
      </c>
      <c r="G29" s="14" t="s">
        <v>59</v>
      </c>
      <c r="H29" s="46">
        <f>H30</f>
        <v>11000000</v>
      </c>
      <c r="I29" s="46">
        <f>I30</f>
        <v>0</v>
      </c>
      <c r="J29" s="46">
        <f>J30</f>
        <v>11000000</v>
      </c>
    </row>
    <row r="30" spans="1:10" ht="25.5">
      <c r="A30" s="2" t="s">
        <v>15</v>
      </c>
      <c r="B30" s="2" t="s">
        <v>56</v>
      </c>
      <c r="C30" s="3" t="s">
        <v>98</v>
      </c>
      <c r="D30" s="2" t="s">
        <v>35</v>
      </c>
      <c r="E30" s="2" t="s">
        <v>182</v>
      </c>
      <c r="F30" s="2" t="s">
        <v>55</v>
      </c>
      <c r="G30" s="11" t="s">
        <v>97</v>
      </c>
      <c r="H30" s="47">
        <v>11000000</v>
      </c>
      <c r="I30" s="47"/>
      <c r="J30" s="68">
        <f t="shared" ref="J30" si="4">I30+H30</f>
        <v>11000000</v>
      </c>
    </row>
    <row r="31" spans="1:10" ht="38.25">
      <c r="A31" s="7" t="s">
        <v>15</v>
      </c>
      <c r="B31" s="7" t="s">
        <v>56</v>
      </c>
      <c r="C31" s="8" t="s">
        <v>24</v>
      </c>
      <c r="D31" s="7" t="s">
        <v>5</v>
      </c>
      <c r="E31" s="7" t="s">
        <v>182</v>
      </c>
      <c r="F31" s="7" t="s">
        <v>55</v>
      </c>
      <c r="G31" s="14" t="s">
        <v>57</v>
      </c>
      <c r="H31" s="48">
        <f>H32</f>
        <v>4360000</v>
      </c>
      <c r="I31" s="48">
        <f>I32</f>
        <v>0</v>
      </c>
      <c r="J31" s="48">
        <f>J32</f>
        <v>4360000</v>
      </c>
    </row>
    <row r="32" spans="1:10" ht="25.5">
      <c r="A32" s="2" t="s">
        <v>15</v>
      </c>
      <c r="B32" s="2" t="s">
        <v>56</v>
      </c>
      <c r="C32" s="3" t="s">
        <v>99</v>
      </c>
      <c r="D32" s="2" t="s">
        <v>35</v>
      </c>
      <c r="E32" s="2" t="s">
        <v>182</v>
      </c>
      <c r="F32" s="2" t="s">
        <v>55</v>
      </c>
      <c r="G32" s="11" t="s">
        <v>100</v>
      </c>
      <c r="H32" s="47">
        <v>4360000</v>
      </c>
      <c r="I32" s="47"/>
      <c r="J32" s="68">
        <f t="shared" ref="J32" si="5">I32+H32</f>
        <v>4360000</v>
      </c>
    </row>
    <row r="33" spans="1:10" ht="25.5">
      <c r="A33" s="5" t="s">
        <v>15</v>
      </c>
      <c r="B33" s="5" t="s">
        <v>41</v>
      </c>
      <c r="C33" s="6" t="s">
        <v>11</v>
      </c>
      <c r="D33" s="5" t="s">
        <v>5</v>
      </c>
      <c r="E33" s="5" t="s">
        <v>1</v>
      </c>
      <c r="F33" s="5" t="s">
        <v>10</v>
      </c>
      <c r="G33" s="9" t="s">
        <v>54</v>
      </c>
      <c r="H33" s="43">
        <f>H34</f>
        <v>7420000</v>
      </c>
      <c r="I33" s="43">
        <f>I34</f>
        <v>0</v>
      </c>
      <c r="J33" s="43">
        <f>J34</f>
        <v>7420000</v>
      </c>
    </row>
    <row r="34" spans="1:10" ht="63.75">
      <c r="A34" s="5" t="s">
        <v>15</v>
      </c>
      <c r="B34" s="5" t="s">
        <v>41</v>
      </c>
      <c r="C34" s="6" t="s">
        <v>53</v>
      </c>
      <c r="D34" s="5" t="s">
        <v>5</v>
      </c>
      <c r="E34" s="5" t="s">
        <v>1</v>
      </c>
      <c r="F34" s="5" t="s">
        <v>39</v>
      </c>
      <c r="G34" s="38" t="s">
        <v>52</v>
      </c>
      <c r="H34" s="44">
        <f>H35+H37+H39</f>
        <v>7420000</v>
      </c>
      <c r="I34" s="44">
        <f>I35+I37+I39</f>
        <v>0</v>
      </c>
      <c r="J34" s="44">
        <f>J35+J37+J39</f>
        <v>7420000</v>
      </c>
    </row>
    <row r="35" spans="1:10" ht="50.25" customHeight="1">
      <c r="A35" s="7" t="s">
        <v>15</v>
      </c>
      <c r="B35" s="7" t="s">
        <v>41</v>
      </c>
      <c r="C35" s="8" t="s">
        <v>51</v>
      </c>
      <c r="D35" s="7" t="s">
        <v>5</v>
      </c>
      <c r="E35" s="7" t="s">
        <v>1</v>
      </c>
      <c r="F35" s="7" t="s">
        <v>39</v>
      </c>
      <c r="G35" s="25" t="s">
        <v>50</v>
      </c>
      <c r="H35" s="46">
        <f>H36</f>
        <v>5430000</v>
      </c>
      <c r="I35" s="46">
        <f>I36</f>
        <v>0</v>
      </c>
      <c r="J35" s="46">
        <f>J36</f>
        <v>5430000</v>
      </c>
    </row>
    <row r="36" spans="1:10" ht="63.75">
      <c r="A36" s="2" t="s">
        <v>15</v>
      </c>
      <c r="B36" s="2" t="s">
        <v>41</v>
      </c>
      <c r="C36" s="3" t="s">
        <v>49</v>
      </c>
      <c r="D36" s="2" t="s">
        <v>35</v>
      </c>
      <c r="E36" s="2" t="s">
        <v>1</v>
      </c>
      <c r="F36" s="2" t="s">
        <v>39</v>
      </c>
      <c r="G36" s="39" t="s">
        <v>48</v>
      </c>
      <c r="H36" s="45">
        <v>5430000</v>
      </c>
      <c r="I36" s="45"/>
      <c r="J36" s="68">
        <f t="shared" ref="J36" si="6">I36+H36</f>
        <v>5430000</v>
      </c>
    </row>
    <row r="37" spans="1:10" ht="55.5" customHeight="1">
      <c r="A37" s="20" t="s">
        <v>15</v>
      </c>
      <c r="B37" s="20" t="s">
        <v>41</v>
      </c>
      <c r="C37" s="21" t="s">
        <v>47</v>
      </c>
      <c r="D37" s="20" t="s">
        <v>5</v>
      </c>
      <c r="E37" s="20" t="s">
        <v>1</v>
      </c>
      <c r="F37" s="20" t="s">
        <v>39</v>
      </c>
      <c r="G37" s="40" t="s">
        <v>46</v>
      </c>
      <c r="H37" s="46">
        <f>H38</f>
        <v>1340000</v>
      </c>
      <c r="I37" s="46">
        <f>I38</f>
        <v>0</v>
      </c>
      <c r="J37" s="46">
        <f>J38</f>
        <v>1340000</v>
      </c>
    </row>
    <row r="38" spans="1:10" ht="51">
      <c r="A38" s="76" t="s">
        <v>15</v>
      </c>
      <c r="B38" s="76" t="s">
        <v>41</v>
      </c>
      <c r="C38" s="77" t="s">
        <v>45</v>
      </c>
      <c r="D38" s="76" t="s">
        <v>35</v>
      </c>
      <c r="E38" s="76" t="s">
        <v>1</v>
      </c>
      <c r="F38" s="76" t="s">
        <v>39</v>
      </c>
      <c r="G38" s="78" t="s">
        <v>44</v>
      </c>
      <c r="H38" s="79">
        <v>1340000</v>
      </c>
      <c r="I38" s="79"/>
      <c r="J38" s="80">
        <f t="shared" ref="J38" si="7">I38+H38</f>
        <v>1340000</v>
      </c>
    </row>
    <row r="39" spans="1:10" ht="63.75">
      <c r="A39" s="7" t="s">
        <v>15</v>
      </c>
      <c r="B39" s="7" t="s">
        <v>41</v>
      </c>
      <c r="C39" s="8" t="s">
        <v>43</v>
      </c>
      <c r="D39" s="7" t="s">
        <v>5</v>
      </c>
      <c r="E39" s="7" t="s">
        <v>1</v>
      </c>
      <c r="F39" s="7" t="s">
        <v>39</v>
      </c>
      <c r="G39" s="41" t="s">
        <v>42</v>
      </c>
      <c r="H39" s="46">
        <f>H40</f>
        <v>650000</v>
      </c>
      <c r="I39" s="46">
        <f>I40</f>
        <v>0</v>
      </c>
      <c r="J39" s="46">
        <f>J40</f>
        <v>650000</v>
      </c>
    </row>
    <row r="40" spans="1:10" ht="51">
      <c r="A40" s="2" t="s">
        <v>15</v>
      </c>
      <c r="B40" s="2" t="s">
        <v>41</v>
      </c>
      <c r="C40" s="3" t="s">
        <v>40</v>
      </c>
      <c r="D40" s="2" t="s">
        <v>35</v>
      </c>
      <c r="E40" s="2" t="s">
        <v>1</v>
      </c>
      <c r="F40" s="2" t="s">
        <v>39</v>
      </c>
      <c r="G40" s="11" t="s">
        <v>38</v>
      </c>
      <c r="H40" s="45">
        <v>650000</v>
      </c>
      <c r="I40" s="45"/>
      <c r="J40" s="68">
        <f t="shared" ref="J40" si="8">I40+H40</f>
        <v>650000</v>
      </c>
    </row>
    <row r="41" spans="1:10" ht="25.5">
      <c r="A41" s="23" t="s">
        <v>15</v>
      </c>
      <c r="B41" s="23" t="s">
        <v>35</v>
      </c>
      <c r="C41" s="24" t="s">
        <v>11</v>
      </c>
      <c r="D41" s="23" t="s">
        <v>5</v>
      </c>
      <c r="E41" s="23" t="s">
        <v>1</v>
      </c>
      <c r="F41" s="23" t="s">
        <v>10</v>
      </c>
      <c r="G41" s="22" t="s">
        <v>37</v>
      </c>
      <c r="H41" s="50">
        <f t="shared" ref="H41:J42" si="9">H42</f>
        <v>72000</v>
      </c>
      <c r="I41" s="50">
        <f t="shared" si="9"/>
        <v>0</v>
      </c>
      <c r="J41" s="50">
        <f t="shared" si="9"/>
        <v>72000</v>
      </c>
    </row>
    <row r="42" spans="1:10">
      <c r="A42" s="20" t="s">
        <v>15</v>
      </c>
      <c r="B42" s="20" t="s">
        <v>35</v>
      </c>
      <c r="C42" s="21" t="s">
        <v>8</v>
      </c>
      <c r="D42" s="20" t="s">
        <v>5</v>
      </c>
      <c r="E42" s="20" t="s">
        <v>1</v>
      </c>
      <c r="F42" s="20" t="s">
        <v>33</v>
      </c>
      <c r="G42" s="19" t="s">
        <v>36</v>
      </c>
      <c r="H42" s="51">
        <f t="shared" si="9"/>
        <v>72000</v>
      </c>
      <c r="I42" s="51">
        <f t="shared" si="9"/>
        <v>0</v>
      </c>
      <c r="J42" s="51">
        <f t="shared" si="9"/>
        <v>72000</v>
      </c>
    </row>
    <row r="43" spans="1:10" ht="25.5">
      <c r="A43" s="17" t="s">
        <v>15</v>
      </c>
      <c r="B43" s="17" t="s">
        <v>35</v>
      </c>
      <c r="C43" s="18" t="s">
        <v>34</v>
      </c>
      <c r="D43" s="17" t="s">
        <v>35</v>
      </c>
      <c r="E43" s="17" t="s">
        <v>1</v>
      </c>
      <c r="F43" s="17" t="s">
        <v>33</v>
      </c>
      <c r="G43" s="16" t="s">
        <v>32</v>
      </c>
      <c r="H43" s="49">
        <v>72000</v>
      </c>
      <c r="I43" s="49"/>
      <c r="J43" s="49">
        <v>72000</v>
      </c>
    </row>
    <row r="44" spans="1:10" ht="25.5">
      <c r="A44" s="5" t="s">
        <v>15</v>
      </c>
      <c r="B44" s="5" t="s">
        <v>22</v>
      </c>
      <c r="C44" s="6" t="s">
        <v>11</v>
      </c>
      <c r="D44" s="5" t="s">
        <v>5</v>
      </c>
      <c r="E44" s="5" t="s">
        <v>1</v>
      </c>
      <c r="F44" s="5" t="s">
        <v>10</v>
      </c>
      <c r="G44" s="9" t="s">
        <v>31</v>
      </c>
      <c r="H44" s="52">
        <f>H45+H47</f>
        <v>2000784.97</v>
      </c>
      <c r="I44" s="52">
        <f>I45+I47</f>
        <v>0</v>
      </c>
      <c r="J44" s="52">
        <f>J45+J47</f>
        <v>2000784.97</v>
      </c>
    </row>
    <row r="45" spans="1:10" ht="51">
      <c r="A45" s="7" t="s">
        <v>15</v>
      </c>
      <c r="B45" s="7" t="s">
        <v>22</v>
      </c>
      <c r="C45" s="8" t="s">
        <v>30</v>
      </c>
      <c r="D45" s="7" t="s">
        <v>5</v>
      </c>
      <c r="E45" s="7" t="s">
        <v>1</v>
      </c>
      <c r="F45" s="7" t="s">
        <v>27</v>
      </c>
      <c r="G45" s="14" t="s">
        <v>29</v>
      </c>
      <c r="H45" s="53">
        <f>H46</f>
        <v>550000</v>
      </c>
      <c r="I45" s="53">
        <f>I46</f>
        <v>0</v>
      </c>
      <c r="J45" s="53">
        <f>J46</f>
        <v>550000</v>
      </c>
    </row>
    <row r="46" spans="1:10" ht="63.75">
      <c r="A46" s="17" t="s">
        <v>15</v>
      </c>
      <c r="B46" s="17" t="s">
        <v>22</v>
      </c>
      <c r="C46" s="18" t="s">
        <v>28</v>
      </c>
      <c r="D46" s="17" t="s">
        <v>35</v>
      </c>
      <c r="E46" s="17" t="s">
        <v>1</v>
      </c>
      <c r="F46" s="17" t="s">
        <v>27</v>
      </c>
      <c r="G46" s="42" t="s">
        <v>26</v>
      </c>
      <c r="H46" s="54">
        <v>550000</v>
      </c>
      <c r="I46" s="54"/>
      <c r="J46" s="68">
        <f t="shared" ref="J46" si="10">I46+H46</f>
        <v>550000</v>
      </c>
    </row>
    <row r="47" spans="1:10" ht="25.5">
      <c r="A47" s="7" t="s">
        <v>15</v>
      </c>
      <c r="B47" s="7" t="s">
        <v>22</v>
      </c>
      <c r="C47" s="8" t="s">
        <v>25</v>
      </c>
      <c r="D47" s="7" t="s">
        <v>5</v>
      </c>
      <c r="E47" s="7" t="s">
        <v>1</v>
      </c>
      <c r="F47" s="7" t="s">
        <v>20</v>
      </c>
      <c r="G47" s="14" t="s">
        <v>101</v>
      </c>
      <c r="H47" s="55">
        <f>H48+H50</f>
        <v>1450784.97</v>
      </c>
      <c r="I47" s="55">
        <f>I48+I50</f>
        <v>0</v>
      </c>
      <c r="J47" s="55">
        <f>J48+J50</f>
        <v>1450784.97</v>
      </c>
    </row>
    <row r="48" spans="1:10" ht="25.5">
      <c r="A48" s="15" t="s">
        <v>15</v>
      </c>
      <c r="B48" s="7" t="s">
        <v>22</v>
      </c>
      <c r="C48" s="8" t="s">
        <v>60</v>
      </c>
      <c r="D48" s="7" t="s">
        <v>5</v>
      </c>
      <c r="E48" s="7" t="s">
        <v>1</v>
      </c>
      <c r="F48" s="7" t="s">
        <v>20</v>
      </c>
      <c r="G48" s="14" t="s">
        <v>102</v>
      </c>
      <c r="H48" s="55">
        <f>H49</f>
        <v>150000</v>
      </c>
      <c r="I48" s="55">
        <f>I49</f>
        <v>0</v>
      </c>
      <c r="J48" s="55">
        <f>J49</f>
        <v>150000</v>
      </c>
    </row>
    <row r="49" spans="1:10" ht="38.25">
      <c r="A49" s="13" t="s">
        <v>15</v>
      </c>
      <c r="B49" s="2" t="s">
        <v>22</v>
      </c>
      <c r="C49" s="3" t="s">
        <v>58</v>
      </c>
      <c r="D49" s="2" t="s">
        <v>35</v>
      </c>
      <c r="E49" s="2" t="s">
        <v>1</v>
      </c>
      <c r="F49" s="2" t="s">
        <v>20</v>
      </c>
      <c r="G49" s="11" t="s">
        <v>103</v>
      </c>
      <c r="H49" s="56">
        <v>150000</v>
      </c>
      <c r="I49" s="56"/>
      <c r="J49" s="68">
        <f t="shared" ref="J49" si="11">I49+H49</f>
        <v>150000</v>
      </c>
    </row>
    <row r="50" spans="1:10" ht="38.25">
      <c r="A50" s="15" t="s">
        <v>15</v>
      </c>
      <c r="B50" s="7" t="s">
        <v>22</v>
      </c>
      <c r="C50" s="8" t="s">
        <v>24</v>
      </c>
      <c r="D50" s="7" t="s">
        <v>5</v>
      </c>
      <c r="E50" s="7" t="s">
        <v>1</v>
      </c>
      <c r="F50" s="7" t="s">
        <v>20</v>
      </c>
      <c r="G50" s="14" t="s">
        <v>23</v>
      </c>
      <c r="H50" s="55">
        <f>H51</f>
        <v>1300784.97</v>
      </c>
      <c r="I50" s="55">
        <f>I51</f>
        <v>0</v>
      </c>
      <c r="J50" s="55">
        <f>J51</f>
        <v>1300784.97</v>
      </c>
    </row>
    <row r="51" spans="1:10" ht="38.25">
      <c r="A51" s="13" t="s">
        <v>15</v>
      </c>
      <c r="B51" s="2" t="s">
        <v>22</v>
      </c>
      <c r="C51" s="3" t="s">
        <v>21</v>
      </c>
      <c r="D51" s="2" t="s">
        <v>35</v>
      </c>
      <c r="E51" s="2" t="s">
        <v>1</v>
      </c>
      <c r="F51" s="2" t="s">
        <v>20</v>
      </c>
      <c r="G51" s="11" t="s">
        <v>19</v>
      </c>
      <c r="H51" s="56">
        <v>1300784.97</v>
      </c>
      <c r="I51" s="56"/>
      <c r="J51" s="68">
        <f t="shared" ref="J51" si="12">I51+H51</f>
        <v>1300784.97</v>
      </c>
    </row>
    <row r="52" spans="1:10">
      <c r="A52" s="12" t="s">
        <v>15</v>
      </c>
      <c r="B52" s="5" t="s">
        <v>14</v>
      </c>
      <c r="C52" s="6" t="s">
        <v>11</v>
      </c>
      <c r="D52" s="5" t="s">
        <v>5</v>
      </c>
      <c r="E52" s="5" t="s">
        <v>1</v>
      </c>
      <c r="F52" s="5" t="s">
        <v>10</v>
      </c>
      <c r="G52" s="9" t="s">
        <v>18</v>
      </c>
      <c r="H52" s="57">
        <f t="shared" ref="H52:J53" si="13">H53</f>
        <v>30000</v>
      </c>
      <c r="I52" s="57">
        <f t="shared" si="13"/>
        <v>0</v>
      </c>
      <c r="J52" s="57">
        <f t="shared" si="13"/>
        <v>30000</v>
      </c>
    </row>
    <row r="53" spans="1:10">
      <c r="A53" s="5" t="s">
        <v>15</v>
      </c>
      <c r="B53" s="5" t="s">
        <v>14</v>
      </c>
      <c r="C53" s="6" t="s">
        <v>17</v>
      </c>
      <c r="D53" s="5" t="s">
        <v>5</v>
      </c>
      <c r="E53" s="5" t="s">
        <v>1</v>
      </c>
      <c r="F53" s="5" t="s">
        <v>10</v>
      </c>
      <c r="G53" s="9" t="s">
        <v>16</v>
      </c>
      <c r="H53" s="52">
        <f t="shared" si="13"/>
        <v>30000</v>
      </c>
      <c r="I53" s="52">
        <f t="shared" si="13"/>
        <v>0</v>
      </c>
      <c r="J53" s="52">
        <f t="shared" si="13"/>
        <v>30000</v>
      </c>
    </row>
    <row r="54" spans="1:10" ht="25.5">
      <c r="A54" s="2" t="s">
        <v>15</v>
      </c>
      <c r="B54" s="2" t="s">
        <v>14</v>
      </c>
      <c r="C54" s="3" t="s">
        <v>236</v>
      </c>
      <c r="D54" s="2" t="s">
        <v>35</v>
      </c>
      <c r="E54" s="2" t="s">
        <v>1</v>
      </c>
      <c r="F54" s="2" t="s">
        <v>13</v>
      </c>
      <c r="G54" s="11" t="s">
        <v>237</v>
      </c>
      <c r="H54" s="56">
        <v>30000</v>
      </c>
      <c r="I54" s="56"/>
      <c r="J54" s="68">
        <f t="shared" ref="J54" si="14">I54+H54</f>
        <v>30000</v>
      </c>
    </row>
    <row r="55" spans="1:10" ht="25.5">
      <c r="A55" s="12" t="s">
        <v>15</v>
      </c>
      <c r="B55" s="5" t="s">
        <v>104</v>
      </c>
      <c r="C55" s="6" t="s">
        <v>11</v>
      </c>
      <c r="D55" s="5" t="s">
        <v>5</v>
      </c>
      <c r="E55" s="5" t="s">
        <v>1</v>
      </c>
      <c r="F55" s="5" t="s">
        <v>10</v>
      </c>
      <c r="G55" s="9" t="s">
        <v>105</v>
      </c>
      <c r="H55" s="57">
        <f>H56</f>
        <v>30000</v>
      </c>
      <c r="I55" s="57">
        <f>I56</f>
        <v>0</v>
      </c>
      <c r="J55" s="57">
        <f>J56</f>
        <v>30000</v>
      </c>
    </row>
    <row r="56" spans="1:10" ht="25.5">
      <c r="A56" s="2" t="s">
        <v>15</v>
      </c>
      <c r="B56" s="2" t="s">
        <v>104</v>
      </c>
      <c r="C56" s="3" t="s">
        <v>107</v>
      </c>
      <c r="D56" s="2" t="s">
        <v>35</v>
      </c>
      <c r="E56" s="2" t="s">
        <v>1</v>
      </c>
      <c r="F56" s="2" t="s">
        <v>108</v>
      </c>
      <c r="G56" s="11" t="s">
        <v>106</v>
      </c>
      <c r="H56" s="56">
        <v>30000</v>
      </c>
      <c r="I56" s="56"/>
      <c r="J56" s="68">
        <f t="shared" ref="J56" si="15">I56+H56</f>
        <v>30000</v>
      </c>
    </row>
    <row r="57" spans="1:10">
      <c r="A57" s="5" t="s">
        <v>3</v>
      </c>
      <c r="B57" s="5" t="s">
        <v>5</v>
      </c>
      <c r="C57" s="6" t="s">
        <v>11</v>
      </c>
      <c r="D57" s="5" t="s">
        <v>5</v>
      </c>
      <c r="E57" s="5" t="s">
        <v>1</v>
      </c>
      <c r="F57" s="5" t="s">
        <v>10</v>
      </c>
      <c r="G57" s="10" t="s">
        <v>12</v>
      </c>
      <c r="H57" s="52">
        <f>H58</f>
        <v>37364978.409999996</v>
      </c>
      <c r="I57" s="52">
        <f>I58</f>
        <v>4193943.23</v>
      </c>
      <c r="J57" s="52">
        <f>J58</f>
        <v>41558921.640000001</v>
      </c>
    </row>
    <row r="58" spans="1:10" ht="25.5">
      <c r="A58" s="5" t="s">
        <v>3</v>
      </c>
      <c r="B58" s="5" t="s">
        <v>2</v>
      </c>
      <c r="C58" s="6" t="s">
        <v>11</v>
      </c>
      <c r="D58" s="5" t="s">
        <v>5</v>
      </c>
      <c r="E58" s="5" t="s">
        <v>1</v>
      </c>
      <c r="F58" s="5" t="s">
        <v>10</v>
      </c>
      <c r="G58" s="10" t="s">
        <v>9</v>
      </c>
      <c r="H58" s="52">
        <f>H59+H60+H62+H61</f>
        <v>37364978.409999996</v>
      </c>
      <c r="I58" s="52">
        <f>I59+I60+I62+I61</f>
        <v>4193943.23</v>
      </c>
      <c r="J58" s="52">
        <f>J59+J60+J62+J61</f>
        <v>41558921.640000001</v>
      </c>
    </row>
    <row r="59" spans="1:10" ht="25.5">
      <c r="A59" s="5" t="s">
        <v>3</v>
      </c>
      <c r="B59" s="5" t="s">
        <v>2</v>
      </c>
      <c r="C59" s="6" t="s">
        <v>235</v>
      </c>
      <c r="D59" s="5" t="s">
        <v>5</v>
      </c>
      <c r="E59" s="5" t="s">
        <v>1</v>
      </c>
      <c r="F59" s="5" t="s">
        <v>305</v>
      </c>
      <c r="G59" s="9" t="s">
        <v>7</v>
      </c>
      <c r="H59" s="52">
        <v>9105889</v>
      </c>
      <c r="I59" s="52"/>
      <c r="J59" s="114">
        <f t="shared" ref="J59:J62" si="16">I59+H59</f>
        <v>9105889</v>
      </c>
    </row>
    <row r="60" spans="1:10" ht="25.5">
      <c r="A60" s="5" t="s">
        <v>3</v>
      </c>
      <c r="B60" s="5" t="s">
        <v>2</v>
      </c>
      <c r="C60" s="6" t="s">
        <v>240</v>
      </c>
      <c r="D60" s="5" t="s">
        <v>5</v>
      </c>
      <c r="E60" s="5" t="s">
        <v>1</v>
      </c>
      <c r="F60" s="5" t="s">
        <v>305</v>
      </c>
      <c r="G60" s="4" t="s">
        <v>241</v>
      </c>
      <c r="H60" s="69">
        <v>17129076.41</v>
      </c>
      <c r="I60" s="69">
        <v>428905.25</v>
      </c>
      <c r="J60" s="114">
        <f t="shared" si="16"/>
        <v>17557981.66</v>
      </c>
    </row>
    <row r="61" spans="1:10" ht="25.5">
      <c r="A61" s="5" t="s">
        <v>3</v>
      </c>
      <c r="B61" s="5" t="s">
        <v>2</v>
      </c>
      <c r="C61" s="6" t="s">
        <v>6</v>
      </c>
      <c r="D61" s="5" t="s">
        <v>5</v>
      </c>
      <c r="E61" s="5" t="s">
        <v>1</v>
      </c>
      <c r="F61" s="5" t="s">
        <v>305</v>
      </c>
      <c r="G61" s="4" t="s">
        <v>4</v>
      </c>
      <c r="H61" s="52">
        <v>1029562</v>
      </c>
      <c r="I61" s="52"/>
      <c r="J61" s="114">
        <f t="shared" si="16"/>
        <v>1029562</v>
      </c>
    </row>
    <row r="62" spans="1:10">
      <c r="A62" s="5" t="s">
        <v>3</v>
      </c>
      <c r="B62" s="5" t="s">
        <v>2</v>
      </c>
      <c r="C62" s="6" t="s">
        <v>248</v>
      </c>
      <c r="D62" s="5" t="s">
        <v>5</v>
      </c>
      <c r="E62" s="5" t="s">
        <v>1</v>
      </c>
      <c r="F62" s="5" t="s">
        <v>10</v>
      </c>
      <c r="G62" s="4" t="s">
        <v>139</v>
      </c>
      <c r="H62" s="69">
        <v>10100451</v>
      </c>
      <c r="I62" s="69">
        <v>3765037.98</v>
      </c>
      <c r="J62" s="114">
        <f t="shared" si="16"/>
        <v>13865488.98</v>
      </c>
    </row>
    <row r="63" spans="1:10" ht="15" customHeight="1">
      <c r="A63" s="107" t="s">
        <v>0</v>
      </c>
      <c r="B63" s="108"/>
      <c r="C63" s="108"/>
      <c r="D63" s="108"/>
      <c r="E63" s="108"/>
      <c r="F63" s="108"/>
      <c r="G63" s="109"/>
      <c r="H63" s="110">
        <f>H57+H10</f>
        <v>83571373.379999995</v>
      </c>
      <c r="I63" s="110">
        <f>I57+I10</f>
        <v>4539943.2300000004</v>
      </c>
      <c r="J63" s="110">
        <f>J57+J10</f>
        <v>88111316.609999999</v>
      </c>
    </row>
    <row r="64" spans="1:10">
      <c r="H64" s="75"/>
      <c r="I64" s="74"/>
      <c r="J64" s="75"/>
    </row>
  </sheetData>
  <mergeCells count="6">
    <mergeCell ref="A8:F8"/>
    <mergeCell ref="A1:J1"/>
    <mergeCell ref="A2:J2"/>
    <mergeCell ref="A3:J3"/>
    <mergeCell ref="A4:J4"/>
    <mergeCell ref="A6:J6"/>
  </mergeCells>
  <pageMargins left="0.70866141732283472" right="0.11811023622047245" top="0.35433070866141736" bottom="0.35433070866141736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00"/>
  <sheetViews>
    <sheetView view="pageBreakPreview" zoomScaleSheetLayoutView="100" workbookViewId="0">
      <selection activeCell="A5" sqref="A5"/>
    </sheetView>
  </sheetViews>
  <sheetFormatPr defaultRowHeight="15"/>
  <cols>
    <col min="1" max="1" width="53" bestFit="1" customWidth="1"/>
    <col min="2" max="2" width="6.42578125" bestFit="1" customWidth="1"/>
    <col min="3" max="3" width="9" bestFit="1" customWidth="1"/>
    <col min="4" max="4" width="12.42578125" bestFit="1" customWidth="1"/>
    <col min="5" max="5" width="9.85546875" bestFit="1" customWidth="1"/>
    <col min="6" max="6" width="15" bestFit="1" customWidth="1"/>
    <col min="7" max="7" width="14.140625" bestFit="1" customWidth="1"/>
    <col min="8" max="8" width="14.7109375" bestFit="1" customWidth="1"/>
    <col min="253" max="253" width="51.5703125" customWidth="1"/>
    <col min="254" max="254" width="8" customWidth="1"/>
    <col min="255" max="255" width="10.5703125" customWidth="1"/>
    <col min="256" max="256" width="12.28515625" customWidth="1"/>
    <col min="257" max="257" width="11.28515625" bestFit="1" customWidth="1"/>
    <col min="258" max="258" width="15.140625" bestFit="1" customWidth="1"/>
    <col min="259" max="259" width="12" bestFit="1" customWidth="1"/>
    <col min="509" max="509" width="51.5703125" customWidth="1"/>
    <col min="510" max="510" width="8" customWidth="1"/>
    <col min="511" max="511" width="10.5703125" customWidth="1"/>
    <col min="512" max="512" width="12.28515625" customWidth="1"/>
    <col min="513" max="513" width="11.28515625" bestFit="1" customWidth="1"/>
    <col min="514" max="514" width="15.140625" bestFit="1" customWidth="1"/>
    <col min="515" max="515" width="12" bestFit="1" customWidth="1"/>
    <col min="765" max="765" width="51.5703125" customWidth="1"/>
    <col min="766" max="766" width="8" customWidth="1"/>
    <col min="767" max="767" width="10.5703125" customWidth="1"/>
    <col min="768" max="768" width="12.28515625" customWidth="1"/>
    <col min="769" max="769" width="11.28515625" bestFit="1" customWidth="1"/>
    <col min="770" max="770" width="15.140625" bestFit="1" customWidth="1"/>
    <col min="771" max="771" width="12" bestFit="1" customWidth="1"/>
    <col min="1021" max="1021" width="51.5703125" customWidth="1"/>
    <col min="1022" max="1022" width="8" customWidth="1"/>
    <col min="1023" max="1023" width="10.5703125" customWidth="1"/>
    <col min="1024" max="1024" width="12.28515625" customWidth="1"/>
    <col min="1025" max="1025" width="11.28515625" bestFit="1" customWidth="1"/>
    <col min="1026" max="1026" width="15.140625" bestFit="1" customWidth="1"/>
    <col min="1027" max="1027" width="12" bestFit="1" customWidth="1"/>
    <col min="1277" max="1277" width="51.5703125" customWidth="1"/>
    <col min="1278" max="1278" width="8" customWidth="1"/>
    <col min="1279" max="1279" width="10.5703125" customWidth="1"/>
    <col min="1280" max="1280" width="12.28515625" customWidth="1"/>
    <col min="1281" max="1281" width="11.28515625" bestFit="1" customWidth="1"/>
    <col min="1282" max="1282" width="15.140625" bestFit="1" customWidth="1"/>
    <col min="1283" max="1283" width="12" bestFit="1" customWidth="1"/>
    <col min="1533" max="1533" width="51.5703125" customWidth="1"/>
    <col min="1534" max="1534" width="8" customWidth="1"/>
    <col min="1535" max="1535" width="10.5703125" customWidth="1"/>
    <col min="1536" max="1536" width="12.28515625" customWidth="1"/>
    <col min="1537" max="1537" width="11.28515625" bestFit="1" customWidth="1"/>
    <col min="1538" max="1538" width="15.140625" bestFit="1" customWidth="1"/>
    <col min="1539" max="1539" width="12" bestFit="1" customWidth="1"/>
    <col min="1789" max="1789" width="51.5703125" customWidth="1"/>
    <col min="1790" max="1790" width="8" customWidth="1"/>
    <col min="1791" max="1791" width="10.5703125" customWidth="1"/>
    <col min="1792" max="1792" width="12.28515625" customWidth="1"/>
    <col min="1793" max="1793" width="11.28515625" bestFit="1" customWidth="1"/>
    <col min="1794" max="1794" width="15.140625" bestFit="1" customWidth="1"/>
    <col min="1795" max="1795" width="12" bestFit="1" customWidth="1"/>
    <col min="2045" max="2045" width="51.5703125" customWidth="1"/>
    <col min="2046" max="2046" width="8" customWidth="1"/>
    <col min="2047" max="2047" width="10.5703125" customWidth="1"/>
    <col min="2048" max="2048" width="12.28515625" customWidth="1"/>
    <col min="2049" max="2049" width="11.28515625" bestFit="1" customWidth="1"/>
    <col min="2050" max="2050" width="15.140625" bestFit="1" customWidth="1"/>
    <col min="2051" max="2051" width="12" bestFit="1" customWidth="1"/>
    <col min="2301" max="2301" width="51.5703125" customWidth="1"/>
    <col min="2302" max="2302" width="8" customWidth="1"/>
    <col min="2303" max="2303" width="10.5703125" customWidth="1"/>
    <col min="2304" max="2304" width="12.28515625" customWidth="1"/>
    <col min="2305" max="2305" width="11.28515625" bestFit="1" customWidth="1"/>
    <col min="2306" max="2306" width="15.140625" bestFit="1" customWidth="1"/>
    <col min="2307" max="2307" width="12" bestFit="1" customWidth="1"/>
    <col min="2557" max="2557" width="51.5703125" customWidth="1"/>
    <col min="2558" max="2558" width="8" customWidth="1"/>
    <col min="2559" max="2559" width="10.5703125" customWidth="1"/>
    <col min="2560" max="2560" width="12.28515625" customWidth="1"/>
    <col min="2561" max="2561" width="11.28515625" bestFit="1" customWidth="1"/>
    <col min="2562" max="2562" width="15.140625" bestFit="1" customWidth="1"/>
    <col min="2563" max="2563" width="12" bestFit="1" customWidth="1"/>
    <col min="2813" max="2813" width="51.5703125" customWidth="1"/>
    <col min="2814" max="2814" width="8" customWidth="1"/>
    <col min="2815" max="2815" width="10.5703125" customWidth="1"/>
    <col min="2816" max="2816" width="12.28515625" customWidth="1"/>
    <col min="2817" max="2817" width="11.28515625" bestFit="1" customWidth="1"/>
    <col min="2818" max="2818" width="15.140625" bestFit="1" customWidth="1"/>
    <col min="2819" max="2819" width="12" bestFit="1" customWidth="1"/>
    <col min="3069" max="3069" width="51.5703125" customWidth="1"/>
    <col min="3070" max="3070" width="8" customWidth="1"/>
    <col min="3071" max="3071" width="10.5703125" customWidth="1"/>
    <col min="3072" max="3072" width="12.28515625" customWidth="1"/>
    <col min="3073" max="3073" width="11.28515625" bestFit="1" customWidth="1"/>
    <col min="3074" max="3074" width="15.140625" bestFit="1" customWidth="1"/>
    <col min="3075" max="3075" width="12" bestFit="1" customWidth="1"/>
    <col min="3325" max="3325" width="51.5703125" customWidth="1"/>
    <col min="3326" max="3326" width="8" customWidth="1"/>
    <col min="3327" max="3327" width="10.5703125" customWidth="1"/>
    <col min="3328" max="3328" width="12.28515625" customWidth="1"/>
    <col min="3329" max="3329" width="11.28515625" bestFit="1" customWidth="1"/>
    <col min="3330" max="3330" width="15.140625" bestFit="1" customWidth="1"/>
    <col min="3331" max="3331" width="12" bestFit="1" customWidth="1"/>
    <col min="3581" max="3581" width="51.5703125" customWidth="1"/>
    <col min="3582" max="3582" width="8" customWidth="1"/>
    <col min="3583" max="3583" width="10.5703125" customWidth="1"/>
    <col min="3584" max="3584" width="12.28515625" customWidth="1"/>
    <col min="3585" max="3585" width="11.28515625" bestFit="1" customWidth="1"/>
    <col min="3586" max="3586" width="15.140625" bestFit="1" customWidth="1"/>
    <col min="3587" max="3587" width="12" bestFit="1" customWidth="1"/>
    <col min="3837" max="3837" width="51.5703125" customWidth="1"/>
    <col min="3838" max="3838" width="8" customWidth="1"/>
    <col min="3839" max="3839" width="10.5703125" customWidth="1"/>
    <col min="3840" max="3840" width="12.28515625" customWidth="1"/>
    <col min="3841" max="3841" width="11.28515625" bestFit="1" customWidth="1"/>
    <col min="3842" max="3842" width="15.140625" bestFit="1" customWidth="1"/>
    <col min="3843" max="3843" width="12" bestFit="1" customWidth="1"/>
    <col min="4093" max="4093" width="51.5703125" customWidth="1"/>
    <col min="4094" max="4094" width="8" customWidth="1"/>
    <col min="4095" max="4095" width="10.5703125" customWidth="1"/>
    <col min="4096" max="4096" width="12.28515625" customWidth="1"/>
    <col min="4097" max="4097" width="11.28515625" bestFit="1" customWidth="1"/>
    <col min="4098" max="4098" width="15.140625" bestFit="1" customWidth="1"/>
    <col min="4099" max="4099" width="12" bestFit="1" customWidth="1"/>
    <col min="4349" max="4349" width="51.5703125" customWidth="1"/>
    <col min="4350" max="4350" width="8" customWidth="1"/>
    <col min="4351" max="4351" width="10.5703125" customWidth="1"/>
    <col min="4352" max="4352" width="12.28515625" customWidth="1"/>
    <col min="4353" max="4353" width="11.28515625" bestFit="1" customWidth="1"/>
    <col min="4354" max="4354" width="15.140625" bestFit="1" customWidth="1"/>
    <col min="4355" max="4355" width="12" bestFit="1" customWidth="1"/>
    <col min="4605" max="4605" width="51.5703125" customWidth="1"/>
    <col min="4606" max="4606" width="8" customWidth="1"/>
    <col min="4607" max="4607" width="10.5703125" customWidth="1"/>
    <col min="4608" max="4608" width="12.28515625" customWidth="1"/>
    <col min="4609" max="4609" width="11.28515625" bestFit="1" customWidth="1"/>
    <col min="4610" max="4610" width="15.140625" bestFit="1" customWidth="1"/>
    <col min="4611" max="4611" width="12" bestFit="1" customWidth="1"/>
    <col min="4861" max="4861" width="51.5703125" customWidth="1"/>
    <col min="4862" max="4862" width="8" customWidth="1"/>
    <col min="4863" max="4863" width="10.5703125" customWidth="1"/>
    <col min="4864" max="4864" width="12.28515625" customWidth="1"/>
    <col min="4865" max="4865" width="11.28515625" bestFit="1" customWidth="1"/>
    <col min="4866" max="4866" width="15.140625" bestFit="1" customWidth="1"/>
    <col min="4867" max="4867" width="12" bestFit="1" customWidth="1"/>
    <col min="5117" max="5117" width="51.5703125" customWidth="1"/>
    <col min="5118" max="5118" width="8" customWidth="1"/>
    <col min="5119" max="5119" width="10.5703125" customWidth="1"/>
    <col min="5120" max="5120" width="12.28515625" customWidth="1"/>
    <col min="5121" max="5121" width="11.28515625" bestFit="1" customWidth="1"/>
    <col min="5122" max="5122" width="15.140625" bestFit="1" customWidth="1"/>
    <col min="5123" max="5123" width="12" bestFit="1" customWidth="1"/>
    <col min="5373" max="5373" width="51.5703125" customWidth="1"/>
    <col min="5374" max="5374" width="8" customWidth="1"/>
    <col min="5375" max="5375" width="10.5703125" customWidth="1"/>
    <col min="5376" max="5376" width="12.28515625" customWidth="1"/>
    <col min="5377" max="5377" width="11.28515625" bestFit="1" customWidth="1"/>
    <col min="5378" max="5378" width="15.140625" bestFit="1" customWidth="1"/>
    <col min="5379" max="5379" width="12" bestFit="1" customWidth="1"/>
    <col min="5629" max="5629" width="51.5703125" customWidth="1"/>
    <col min="5630" max="5630" width="8" customWidth="1"/>
    <col min="5631" max="5631" width="10.5703125" customWidth="1"/>
    <col min="5632" max="5632" width="12.28515625" customWidth="1"/>
    <col min="5633" max="5633" width="11.28515625" bestFit="1" customWidth="1"/>
    <col min="5634" max="5634" width="15.140625" bestFit="1" customWidth="1"/>
    <col min="5635" max="5635" width="12" bestFit="1" customWidth="1"/>
    <col min="5885" max="5885" width="51.5703125" customWidth="1"/>
    <col min="5886" max="5886" width="8" customWidth="1"/>
    <col min="5887" max="5887" width="10.5703125" customWidth="1"/>
    <col min="5888" max="5888" width="12.28515625" customWidth="1"/>
    <col min="5889" max="5889" width="11.28515625" bestFit="1" customWidth="1"/>
    <col min="5890" max="5890" width="15.140625" bestFit="1" customWidth="1"/>
    <col min="5891" max="5891" width="12" bestFit="1" customWidth="1"/>
    <col min="6141" max="6141" width="51.5703125" customWidth="1"/>
    <col min="6142" max="6142" width="8" customWidth="1"/>
    <col min="6143" max="6143" width="10.5703125" customWidth="1"/>
    <col min="6144" max="6144" width="12.28515625" customWidth="1"/>
    <col min="6145" max="6145" width="11.28515625" bestFit="1" customWidth="1"/>
    <col min="6146" max="6146" width="15.140625" bestFit="1" customWidth="1"/>
    <col min="6147" max="6147" width="12" bestFit="1" customWidth="1"/>
    <col min="6397" max="6397" width="51.5703125" customWidth="1"/>
    <col min="6398" max="6398" width="8" customWidth="1"/>
    <col min="6399" max="6399" width="10.5703125" customWidth="1"/>
    <col min="6400" max="6400" width="12.28515625" customWidth="1"/>
    <col min="6401" max="6401" width="11.28515625" bestFit="1" customWidth="1"/>
    <col min="6402" max="6402" width="15.140625" bestFit="1" customWidth="1"/>
    <col min="6403" max="6403" width="12" bestFit="1" customWidth="1"/>
    <col min="6653" max="6653" width="51.5703125" customWidth="1"/>
    <col min="6654" max="6654" width="8" customWidth="1"/>
    <col min="6655" max="6655" width="10.5703125" customWidth="1"/>
    <col min="6656" max="6656" width="12.28515625" customWidth="1"/>
    <col min="6657" max="6657" width="11.28515625" bestFit="1" customWidth="1"/>
    <col min="6658" max="6658" width="15.140625" bestFit="1" customWidth="1"/>
    <col min="6659" max="6659" width="12" bestFit="1" customWidth="1"/>
    <col min="6909" max="6909" width="51.5703125" customWidth="1"/>
    <col min="6910" max="6910" width="8" customWidth="1"/>
    <col min="6911" max="6911" width="10.5703125" customWidth="1"/>
    <col min="6912" max="6912" width="12.28515625" customWidth="1"/>
    <col min="6913" max="6913" width="11.28515625" bestFit="1" customWidth="1"/>
    <col min="6914" max="6914" width="15.140625" bestFit="1" customWidth="1"/>
    <col min="6915" max="6915" width="12" bestFit="1" customWidth="1"/>
    <col min="7165" max="7165" width="51.5703125" customWidth="1"/>
    <col min="7166" max="7166" width="8" customWidth="1"/>
    <col min="7167" max="7167" width="10.5703125" customWidth="1"/>
    <col min="7168" max="7168" width="12.28515625" customWidth="1"/>
    <col min="7169" max="7169" width="11.28515625" bestFit="1" customWidth="1"/>
    <col min="7170" max="7170" width="15.140625" bestFit="1" customWidth="1"/>
    <col min="7171" max="7171" width="12" bestFit="1" customWidth="1"/>
    <col min="7421" max="7421" width="51.5703125" customWidth="1"/>
    <col min="7422" max="7422" width="8" customWidth="1"/>
    <col min="7423" max="7423" width="10.5703125" customWidth="1"/>
    <col min="7424" max="7424" width="12.28515625" customWidth="1"/>
    <col min="7425" max="7425" width="11.28515625" bestFit="1" customWidth="1"/>
    <col min="7426" max="7426" width="15.140625" bestFit="1" customWidth="1"/>
    <col min="7427" max="7427" width="12" bestFit="1" customWidth="1"/>
    <col min="7677" max="7677" width="51.5703125" customWidth="1"/>
    <col min="7678" max="7678" width="8" customWidth="1"/>
    <col min="7679" max="7679" width="10.5703125" customWidth="1"/>
    <col min="7680" max="7680" width="12.28515625" customWidth="1"/>
    <col min="7681" max="7681" width="11.28515625" bestFit="1" customWidth="1"/>
    <col min="7682" max="7682" width="15.140625" bestFit="1" customWidth="1"/>
    <col min="7683" max="7683" width="12" bestFit="1" customWidth="1"/>
    <col min="7933" max="7933" width="51.5703125" customWidth="1"/>
    <col min="7934" max="7934" width="8" customWidth="1"/>
    <col min="7935" max="7935" width="10.5703125" customWidth="1"/>
    <col min="7936" max="7936" width="12.28515625" customWidth="1"/>
    <col min="7937" max="7937" width="11.28515625" bestFit="1" customWidth="1"/>
    <col min="7938" max="7938" width="15.140625" bestFit="1" customWidth="1"/>
    <col min="7939" max="7939" width="12" bestFit="1" customWidth="1"/>
    <col min="8189" max="8189" width="51.5703125" customWidth="1"/>
    <col min="8190" max="8190" width="8" customWidth="1"/>
    <col min="8191" max="8191" width="10.5703125" customWidth="1"/>
    <col min="8192" max="8192" width="12.28515625" customWidth="1"/>
    <col min="8193" max="8193" width="11.28515625" bestFit="1" customWidth="1"/>
    <col min="8194" max="8194" width="15.140625" bestFit="1" customWidth="1"/>
    <col min="8195" max="8195" width="12" bestFit="1" customWidth="1"/>
    <col min="8445" max="8445" width="51.5703125" customWidth="1"/>
    <col min="8446" max="8446" width="8" customWidth="1"/>
    <col min="8447" max="8447" width="10.5703125" customWidth="1"/>
    <col min="8448" max="8448" width="12.28515625" customWidth="1"/>
    <col min="8449" max="8449" width="11.28515625" bestFit="1" customWidth="1"/>
    <col min="8450" max="8450" width="15.140625" bestFit="1" customWidth="1"/>
    <col min="8451" max="8451" width="12" bestFit="1" customWidth="1"/>
    <col min="8701" max="8701" width="51.5703125" customWidth="1"/>
    <col min="8702" max="8702" width="8" customWidth="1"/>
    <col min="8703" max="8703" width="10.5703125" customWidth="1"/>
    <col min="8704" max="8704" width="12.28515625" customWidth="1"/>
    <col min="8705" max="8705" width="11.28515625" bestFit="1" customWidth="1"/>
    <col min="8706" max="8706" width="15.140625" bestFit="1" customWidth="1"/>
    <col min="8707" max="8707" width="12" bestFit="1" customWidth="1"/>
    <col min="8957" max="8957" width="51.5703125" customWidth="1"/>
    <col min="8958" max="8958" width="8" customWidth="1"/>
    <col min="8959" max="8959" width="10.5703125" customWidth="1"/>
    <col min="8960" max="8960" width="12.28515625" customWidth="1"/>
    <col min="8961" max="8961" width="11.28515625" bestFit="1" customWidth="1"/>
    <col min="8962" max="8962" width="15.140625" bestFit="1" customWidth="1"/>
    <col min="8963" max="8963" width="12" bestFit="1" customWidth="1"/>
    <col min="9213" max="9213" width="51.5703125" customWidth="1"/>
    <col min="9214" max="9214" width="8" customWidth="1"/>
    <col min="9215" max="9215" width="10.5703125" customWidth="1"/>
    <col min="9216" max="9216" width="12.28515625" customWidth="1"/>
    <col min="9217" max="9217" width="11.28515625" bestFit="1" customWidth="1"/>
    <col min="9218" max="9218" width="15.140625" bestFit="1" customWidth="1"/>
    <col min="9219" max="9219" width="12" bestFit="1" customWidth="1"/>
    <col min="9469" max="9469" width="51.5703125" customWidth="1"/>
    <col min="9470" max="9470" width="8" customWidth="1"/>
    <col min="9471" max="9471" width="10.5703125" customWidth="1"/>
    <col min="9472" max="9472" width="12.28515625" customWidth="1"/>
    <col min="9473" max="9473" width="11.28515625" bestFit="1" customWidth="1"/>
    <col min="9474" max="9474" width="15.140625" bestFit="1" customWidth="1"/>
    <col min="9475" max="9475" width="12" bestFit="1" customWidth="1"/>
    <col min="9725" max="9725" width="51.5703125" customWidth="1"/>
    <col min="9726" max="9726" width="8" customWidth="1"/>
    <col min="9727" max="9727" width="10.5703125" customWidth="1"/>
    <col min="9728" max="9728" width="12.28515625" customWidth="1"/>
    <col min="9729" max="9729" width="11.28515625" bestFit="1" customWidth="1"/>
    <col min="9730" max="9730" width="15.140625" bestFit="1" customWidth="1"/>
    <col min="9731" max="9731" width="12" bestFit="1" customWidth="1"/>
    <col min="9981" max="9981" width="51.5703125" customWidth="1"/>
    <col min="9982" max="9982" width="8" customWidth="1"/>
    <col min="9983" max="9983" width="10.5703125" customWidth="1"/>
    <col min="9984" max="9984" width="12.28515625" customWidth="1"/>
    <col min="9985" max="9985" width="11.28515625" bestFit="1" customWidth="1"/>
    <col min="9986" max="9986" width="15.140625" bestFit="1" customWidth="1"/>
    <col min="9987" max="9987" width="12" bestFit="1" customWidth="1"/>
    <col min="10237" max="10237" width="51.5703125" customWidth="1"/>
    <col min="10238" max="10238" width="8" customWidth="1"/>
    <col min="10239" max="10239" width="10.5703125" customWidth="1"/>
    <col min="10240" max="10240" width="12.28515625" customWidth="1"/>
    <col min="10241" max="10241" width="11.28515625" bestFit="1" customWidth="1"/>
    <col min="10242" max="10242" width="15.140625" bestFit="1" customWidth="1"/>
    <col min="10243" max="10243" width="12" bestFit="1" customWidth="1"/>
    <col min="10493" max="10493" width="51.5703125" customWidth="1"/>
    <col min="10494" max="10494" width="8" customWidth="1"/>
    <col min="10495" max="10495" width="10.5703125" customWidth="1"/>
    <col min="10496" max="10496" width="12.28515625" customWidth="1"/>
    <col min="10497" max="10497" width="11.28515625" bestFit="1" customWidth="1"/>
    <col min="10498" max="10498" width="15.140625" bestFit="1" customWidth="1"/>
    <col min="10499" max="10499" width="12" bestFit="1" customWidth="1"/>
    <col min="10749" max="10749" width="51.5703125" customWidth="1"/>
    <col min="10750" max="10750" width="8" customWidth="1"/>
    <col min="10751" max="10751" width="10.5703125" customWidth="1"/>
    <col min="10752" max="10752" width="12.28515625" customWidth="1"/>
    <col min="10753" max="10753" width="11.28515625" bestFit="1" customWidth="1"/>
    <col min="10754" max="10754" width="15.140625" bestFit="1" customWidth="1"/>
    <col min="10755" max="10755" width="12" bestFit="1" customWidth="1"/>
    <col min="11005" max="11005" width="51.5703125" customWidth="1"/>
    <col min="11006" max="11006" width="8" customWidth="1"/>
    <col min="11007" max="11007" width="10.5703125" customWidth="1"/>
    <col min="11008" max="11008" width="12.28515625" customWidth="1"/>
    <col min="11009" max="11009" width="11.28515625" bestFit="1" customWidth="1"/>
    <col min="11010" max="11010" width="15.140625" bestFit="1" customWidth="1"/>
    <col min="11011" max="11011" width="12" bestFit="1" customWidth="1"/>
    <col min="11261" max="11261" width="51.5703125" customWidth="1"/>
    <col min="11262" max="11262" width="8" customWidth="1"/>
    <col min="11263" max="11263" width="10.5703125" customWidth="1"/>
    <col min="11264" max="11264" width="12.28515625" customWidth="1"/>
    <col min="11265" max="11265" width="11.28515625" bestFit="1" customWidth="1"/>
    <col min="11266" max="11266" width="15.140625" bestFit="1" customWidth="1"/>
    <col min="11267" max="11267" width="12" bestFit="1" customWidth="1"/>
    <col min="11517" max="11517" width="51.5703125" customWidth="1"/>
    <col min="11518" max="11518" width="8" customWidth="1"/>
    <col min="11519" max="11519" width="10.5703125" customWidth="1"/>
    <col min="11520" max="11520" width="12.28515625" customWidth="1"/>
    <col min="11521" max="11521" width="11.28515625" bestFit="1" customWidth="1"/>
    <col min="11522" max="11522" width="15.140625" bestFit="1" customWidth="1"/>
    <col min="11523" max="11523" width="12" bestFit="1" customWidth="1"/>
    <col min="11773" max="11773" width="51.5703125" customWidth="1"/>
    <col min="11774" max="11774" width="8" customWidth="1"/>
    <col min="11775" max="11775" width="10.5703125" customWidth="1"/>
    <col min="11776" max="11776" width="12.28515625" customWidth="1"/>
    <col min="11777" max="11777" width="11.28515625" bestFit="1" customWidth="1"/>
    <col min="11778" max="11778" width="15.140625" bestFit="1" customWidth="1"/>
    <col min="11779" max="11779" width="12" bestFit="1" customWidth="1"/>
    <col min="12029" max="12029" width="51.5703125" customWidth="1"/>
    <col min="12030" max="12030" width="8" customWidth="1"/>
    <col min="12031" max="12031" width="10.5703125" customWidth="1"/>
    <col min="12032" max="12032" width="12.28515625" customWidth="1"/>
    <col min="12033" max="12033" width="11.28515625" bestFit="1" customWidth="1"/>
    <col min="12034" max="12034" width="15.140625" bestFit="1" customWidth="1"/>
    <col min="12035" max="12035" width="12" bestFit="1" customWidth="1"/>
    <col min="12285" max="12285" width="51.5703125" customWidth="1"/>
    <col min="12286" max="12286" width="8" customWidth="1"/>
    <col min="12287" max="12287" width="10.5703125" customWidth="1"/>
    <col min="12288" max="12288" width="12.28515625" customWidth="1"/>
    <col min="12289" max="12289" width="11.28515625" bestFit="1" customWidth="1"/>
    <col min="12290" max="12290" width="15.140625" bestFit="1" customWidth="1"/>
    <col min="12291" max="12291" width="12" bestFit="1" customWidth="1"/>
    <col min="12541" max="12541" width="51.5703125" customWidth="1"/>
    <col min="12542" max="12542" width="8" customWidth="1"/>
    <col min="12543" max="12543" width="10.5703125" customWidth="1"/>
    <col min="12544" max="12544" width="12.28515625" customWidth="1"/>
    <col min="12545" max="12545" width="11.28515625" bestFit="1" customWidth="1"/>
    <col min="12546" max="12546" width="15.140625" bestFit="1" customWidth="1"/>
    <col min="12547" max="12547" width="12" bestFit="1" customWidth="1"/>
    <col min="12797" max="12797" width="51.5703125" customWidth="1"/>
    <col min="12798" max="12798" width="8" customWidth="1"/>
    <col min="12799" max="12799" width="10.5703125" customWidth="1"/>
    <col min="12800" max="12800" width="12.28515625" customWidth="1"/>
    <col min="12801" max="12801" width="11.28515625" bestFit="1" customWidth="1"/>
    <col min="12802" max="12802" width="15.140625" bestFit="1" customWidth="1"/>
    <col min="12803" max="12803" width="12" bestFit="1" customWidth="1"/>
    <col min="13053" max="13053" width="51.5703125" customWidth="1"/>
    <col min="13054" max="13054" width="8" customWidth="1"/>
    <col min="13055" max="13055" width="10.5703125" customWidth="1"/>
    <col min="13056" max="13056" width="12.28515625" customWidth="1"/>
    <col min="13057" max="13057" width="11.28515625" bestFit="1" customWidth="1"/>
    <col min="13058" max="13058" width="15.140625" bestFit="1" customWidth="1"/>
    <col min="13059" max="13059" width="12" bestFit="1" customWidth="1"/>
    <col min="13309" max="13309" width="51.5703125" customWidth="1"/>
    <col min="13310" max="13310" width="8" customWidth="1"/>
    <col min="13311" max="13311" width="10.5703125" customWidth="1"/>
    <col min="13312" max="13312" width="12.28515625" customWidth="1"/>
    <col min="13313" max="13313" width="11.28515625" bestFit="1" customWidth="1"/>
    <col min="13314" max="13314" width="15.140625" bestFit="1" customWidth="1"/>
    <col min="13315" max="13315" width="12" bestFit="1" customWidth="1"/>
    <col min="13565" max="13565" width="51.5703125" customWidth="1"/>
    <col min="13566" max="13566" width="8" customWidth="1"/>
    <col min="13567" max="13567" width="10.5703125" customWidth="1"/>
    <col min="13568" max="13568" width="12.28515625" customWidth="1"/>
    <col min="13569" max="13569" width="11.28515625" bestFit="1" customWidth="1"/>
    <col min="13570" max="13570" width="15.140625" bestFit="1" customWidth="1"/>
    <col min="13571" max="13571" width="12" bestFit="1" customWidth="1"/>
    <col min="13821" max="13821" width="51.5703125" customWidth="1"/>
    <col min="13822" max="13822" width="8" customWidth="1"/>
    <col min="13823" max="13823" width="10.5703125" customWidth="1"/>
    <col min="13824" max="13824" width="12.28515625" customWidth="1"/>
    <col min="13825" max="13825" width="11.28515625" bestFit="1" customWidth="1"/>
    <col min="13826" max="13826" width="15.140625" bestFit="1" customWidth="1"/>
    <col min="13827" max="13827" width="12" bestFit="1" customWidth="1"/>
    <col min="14077" max="14077" width="51.5703125" customWidth="1"/>
    <col min="14078" max="14078" width="8" customWidth="1"/>
    <col min="14079" max="14079" width="10.5703125" customWidth="1"/>
    <col min="14080" max="14080" width="12.28515625" customWidth="1"/>
    <col min="14081" max="14081" width="11.28515625" bestFit="1" customWidth="1"/>
    <col min="14082" max="14082" width="15.140625" bestFit="1" customWidth="1"/>
    <col min="14083" max="14083" width="12" bestFit="1" customWidth="1"/>
    <col min="14333" max="14333" width="51.5703125" customWidth="1"/>
    <col min="14334" max="14334" width="8" customWidth="1"/>
    <col min="14335" max="14335" width="10.5703125" customWidth="1"/>
    <col min="14336" max="14336" width="12.28515625" customWidth="1"/>
    <col min="14337" max="14337" width="11.28515625" bestFit="1" customWidth="1"/>
    <col min="14338" max="14338" width="15.140625" bestFit="1" customWidth="1"/>
    <col min="14339" max="14339" width="12" bestFit="1" customWidth="1"/>
    <col min="14589" max="14589" width="51.5703125" customWidth="1"/>
    <col min="14590" max="14590" width="8" customWidth="1"/>
    <col min="14591" max="14591" width="10.5703125" customWidth="1"/>
    <col min="14592" max="14592" width="12.28515625" customWidth="1"/>
    <col min="14593" max="14593" width="11.28515625" bestFit="1" customWidth="1"/>
    <col min="14594" max="14594" width="15.140625" bestFit="1" customWidth="1"/>
    <col min="14595" max="14595" width="12" bestFit="1" customWidth="1"/>
    <col min="14845" max="14845" width="51.5703125" customWidth="1"/>
    <col min="14846" max="14846" width="8" customWidth="1"/>
    <col min="14847" max="14847" width="10.5703125" customWidth="1"/>
    <col min="14848" max="14848" width="12.28515625" customWidth="1"/>
    <col min="14849" max="14849" width="11.28515625" bestFit="1" customWidth="1"/>
    <col min="14850" max="14850" width="15.140625" bestFit="1" customWidth="1"/>
    <col min="14851" max="14851" width="12" bestFit="1" customWidth="1"/>
    <col min="15101" max="15101" width="51.5703125" customWidth="1"/>
    <col min="15102" max="15102" width="8" customWidth="1"/>
    <col min="15103" max="15103" width="10.5703125" customWidth="1"/>
    <col min="15104" max="15104" width="12.28515625" customWidth="1"/>
    <col min="15105" max="15105" width="11.28515625" bestFit="1" customWidth="1"/>
    <col min="15106" max="15106" width="15.140625" bestFit="1" customWidth="1"/>
    <col min="15107" max="15107" width="12" bestFit="1" customWidth="1"/>
    <col min="15357" max="15357" width="51.5703125" customWidth="1"/>
    <col min="15358" max="15358" width="8" customWidth="1"/>
    <col min="15359" max="15359" width="10.5703125" customWidth="1"/>
    <col min="15360" max="15360" width="12.28515625" customWidth="1"/>
    <col min="15361" max="15361" width="11.28515625" bestFit="1" customWidth="1"/>
    <col min="15362" max="15362" width="15.140625" bestFit="1" customWidth="1"/>
    <col min="15363" max="15363" width="12" bestFit="1" customWidth="1"/>
    <col min="15613" max="15613" width="51.5703125" customWidth="1"/>
    <col min="15614" max="15614" width="8" customWidth="1"/>
    <col min="15615" max="15615" width="10.5703125" customWidth="1"/>
    <col min="15616" max="15616" width="12.28515625" customWidth="1"/>
    <col min="15617" max="15617" width="11.28515625" bestFit="1" customWidth="1"/>
    <col min="15618" max="15618" width="15.140625" bestFit="1" customWidth="1"/>
    <col min="15619" max="15619" width="12" bestFit="1" customWidth="1"/>
    <col min="15869" max="15869" width="51.5703125" customWidth="1"/>
    <col min="15870" max="15870" width="8" customWidth="1"/>
    <col min="15871" max="15871" width="10.5703125" customWidth="1"/>
    <col min="15872" max="15872" width="12.28515625" customWidth="1"/>
    <col min="15873" max="15873" width="11.28515625" bestFit="1" customWidth="1"/>
    <col min="15874" max="15874" width="15.140625" bestFit="1" customWidth="1"/>
    <col min="15875" max="15875" width="12" bestFit="1" customWidth="1"/>
    <col min="16125" max="16125" width="51.5703125" customWidth="1"/>
    <col min="16126" max="16126" width="8" customWidth="1"/>
    <col min="16127" max="16127" width="10.5703125" customWidth="1"/>
    <col min="16128" max="16128" width="12.28515625" customWidth="1"/>
    <col min="16129" max="16129" width="11.28515625" bestFit="1" customWidth="1"/>
    <col min="16130" max="16130" width="15.140625" bestFit="1" customWidth="1"/>
    <col min="16131" max="16131" width="12" bestFit="1" customWidth="1"/>
  </cols>
  <sheetData>
    <row r="1" spans="1:8">
      <c r="A1" s="134" t="s">
        <v>310</v>
      </c>
      <c r="B1" s="134"/>
      <c r="C1" s="134"/>
      <c r="D1" s="134"/>
      <c r="E1" s="134"/>
      <c r="F1" s="134"/>
      <c r="G1" s="134"/>
      <c r="H1" s="134"/>
    </row>
    <row r="2" spans="1:8">
      <c r="A2" s="134" t="s">
        <v>87</v>
      </c>
      <c r="B2" s="134"/>
      <c r="C2" s="134"/>
      <c r="D2" s="134"/>
      <c r="E2" s="134"/>
      <c r="F2" s="134"/>
      <c r="G2" s="134"/>
      <c r="H2" s="134"/>
    </row>
    <row r="3" spans="1:8">
      <c r="A3" s="134" t="s">
        <v>86</v>
      </c>
      <c r="B3" s="134"/>
      <c r="C3" s="134"/>
      <c r="D3" s="134"/>
      <c r="E3" s="134"/>
      <c r="F3" s="134"/>
      <c r="G3" s="134"/>
      <c r="H3" s="134"/>
    </row>
    <row r="4" spans="1:8">
      <c r="A4" s="134" t="s">
        <v>338</v>
      </c>
      <c r="B4" s="134"/>
      <c r="C4" s="134"/>
      <c r="D4" s="134"/>
      <c r="E4" s="134"/>
      <c r="F4" s="134"/>
      <c r="G4" s="134"/>
      <c r="H4" s="134"/>
    </row>
    <row r="6" spans="1:8" ht="15" customHeight="1">
      <c r="A6" s="137" t="s">
        <v>255</v>
      </c>
      <c r="B6" s="137"/>
      <c r="C6" s="137"/>
      <c r="D6" s="137"/>
      <c r="E6" s="137"/>
      <c r="F6" s="137"/>
      <c r="G6" s="137"/>
      <c r="H6" s="137"/>
    </row>
    <row r="7" spans="1:8">
      <c r="A7" s="136" t="s">
        <v>85</v>
      </c>
      <c r="B7" s="136"/>
      <c r="C7" s="136"/>
      <c r="D7" s="136"/>
      <c r="E7" s="136"/>
      <c r="F7" s="136"/>
      <c r="G7" s="136"/>
      <c r="H7" s="136"/>
    </row>
    <row r="8" spans="1:8" ht="51">
      <c r="A8" s="63" t="s">
        <v>109</v>
      </c>
      <c r="B8" s="63" t="s">
        <v>147</v>
      </c>
      <c r="C8" s="63" t="s">
        <v>148</v>
      </c>
      <c r="D8" s="63" t="s">
        <v>110</v>
      </c>
      <c r="E8" s="63" t="s">
        <v>111</v>
      </c>
      <c r="F8" s="36" t="s">
        <v>189</v>
      </c>
      <c r="G8" s="36" t="s">
        <v>238</v>
      </c>
      <c r="H8" s="36" t="s">
        <v>239</v>
      </c>
    </row>
    <row r="9" spans="1:8" s="32" customFormat="1" ht="12.75">
      <c r="A9" s="63">
        <v>1</v>
      </c>
      <c r="B9" s="63">
        <v>2</v>
      </c>
      <c r="C9" s="63">
        <v>3</v>
      </c>
      <c r="D9" s="63">
        <v>4</v>
      </c>
      <c r="E9" s="63">
        <v>5</v>
      </c>
      <c r="F9" s="63">
        <v>4</v>
      </c>
      <c r="G9" s="63">
        <v>5</v>
      </c>
      <c r="H9" s="63">
        <v>6</v>
      </c>
    </row>
    <row r="10" spans="1:8" ht="25.5">
      <c r="A10" s="64" t="s">
        <v>224</v>
      </c>
      <c r="B10" s="59" t="s">
        <v>146</v>
      </c>
      <c r="C10" s="59"/>
      <c r="D10" s="59"/>
      <c r="E10" s="59"/>
      <c r="F10" s="66">
        <f>F11+F42+F51+F66+F94+F146+F163+F173</f>
        <v>84994747.710000008</v>
      </c>
      <c r="G10" s="66">
        <f t="shared" ref="G10:H10" si="0">G11+G42+G51+G66+G94+G146+G163+G173</f>
        <v>4539943.2299999995</v>
      </c>
      <c r="H10" s="66">
        <f t="shared" si="0"/>
        <v>89534690.940000013</v>
      </c>
    </row>
    <row r="11" spans="1:8">
      <c r="A11" s="64" t="s">
        <v>149</v>
      </c>
      <c r="B11" s="59" t="s">
        <v>146</v>
      </c>
      <c r="C11" s="59" t="s">
        <v>150</v>
      </c>
      <c r="D11" s="59"/>
      <c r="E11" s="59"/>
      <c r="F11" s="66">
        <f>F12+F17+F27+F32</f>
        <v>12538467</v>
      </c>
      <c r="G11" s="66">
        <f t="shared" ref="G11:H11" si="1">G12+G17+G27+G32</f>
        <v>58590</v>
      </c>
      <c r="H11" s="66">
        <f t="shared" si="1"/>
        <v>12597057</v>
      </c>
    </row>
    <row r="12" spans="1:8" ht="38.25">
      <c r="A12" s="81" t="s">
        <v>242</v>
      </c>
      <c r="B12" s="82" t="s">
        <v>146</v>
      </c>
      <c r="C12" s="82" t="s">
        <v>243</v>
      </c>
      <c r="D12" s="82"/>
      <c r="E12" s="82"/>
      <c r="F12" s="66">
        <f t="shared" ref="F12:H15" si="2">F13</f>
        <v>421200</v>
      </c>
      <c r="G12" s="66">
        <f t="shared" si="2"/>
        <v>0</v>
      </c>
      <c r="H12" s="66">
        <f t="shared" si="2"/>
        <v>421200</v>
      </c>
    </row>
    <row r="13" spans="1:8" ht="51">
      <c r="A13" s="64" t="s">
        <v>256</v>
      </c>
      <c r="B13" s="82" t="s">
        <v>146</v>
      </c>
      <c r="C13" s="82" t="s">
        <v>243</v>
      </c>
      <c r="D13" s="82" t="s">
        <v>190</v>
      </c>
      <c r="E13" s="59"/>
      <c r="F13" s="66">
        <f t="shared" si="2"/>
        <v>421200</v>
      </c>
      <c r="G13" s="66">
        <f t="shared" si="2"/>
        <v>0</v>
      </c>
      <c r="H13" s="66">
        <f t="shared" si="2"/>
        <v>421200</v>
      </c>
    </row>
    <row r="14" spans="1:8" ht="25.5">
      <c r="A14" s="90" t="s">
        <v>257</v>
      </c>
      <c r="B14" s="86" t="s">
        <v>146</v>
      </c>
      <c r="C14" s="86" t="s">
        <v>243</v>
      </c>
      <c r="D14" s="86" t="s">
        <v>244</v>
      </c>
      <c r="E14" s="86"/>
      <c r="F14" s="85">
        <f t="shared" si="2"/>
        <v>421200</v>
      </c>
      <c r="G14" s="85">
        <f t="shared" si="2"/>
        <v>0</v>
      </c>
      <c r="H14" s="85">
        <f t="shared" si="2"/>
        <v>421200</v>
      </c>
    </row>
    <row r="15" spans="1:8" ht="51">
      <c r="A15" s="62" t="s">
        <v>113</v>
      </c>
      <c r="B15" s="91" t="s">
        <v>146</v>
      </c>
      <c r="C15" s="86" t="s">
        <v>243</v>
      </c>
      <c r="D15" s="86" t="s">
        <v>244</v>
      </c>
      <c r="E15" s="58" t="s">
        <v>114</v>
      </c>
      <c r="F15" s="85">
        <f t="shared" si="2"/>
        <v>421200</v>
      </c>
      <c r="G15" s="85">
        <f t="shared" si="2"/>
        <v>0</v>
      </c>
      <c r="H15" s="85">
        <f t="shared" si="2"/>
        <v>421200</v>
      </c>
    </row>
    <row r="16" spans="1:8" ht="25.5">
      <c r="A16" s="62" t="s">
        <v>115</v>
      </c>
      <c r="B16" s="91" t="s">
        <v>146</v>
      </c>
      <c r="C16" s="86" t="s">
        <v>243</v>
      </c>
      <c r="D16" s="86" t="s">
        <v>244</v>
      </c>
      <c r="E16" s="58" t="s">
        <v>39</v>
      </c>
      <c r="F16" s="85">
        <v>421200</v>
      </c>
      <c r="G16" s="85"/>
      <c r="H16" s="85">
        <f>F16+G16</f>
        <v>421200</v>
      </c>
    </row>
    <row r="17" spans="1:8" ht="38.25">
      <c r="A17" s="64" t="s">
        <v>151</v>
      </c>
      <c r="B17" s="59" t="s">
        <v>146</v>
      </c>
      <c r="C17" s="59" t="s">
        <v>152</v>
      </c>
      <c r="D17" s="59"/>
      <c r="E17" s="59"/>
      <c r="F17" s="66">
        <f>F18</f>
        <v>10874000</v>
      </c>
      <c r="G17" s="66">
        <f>G18</f>
        <v>0</v>
      </c>
      <c r="H17" s="66">
        <f>H18</f>
        <v>10874000</v>
      </c>
    </row>
    <row r="18" spans="1:8" ht="51">
      <c r="A18" s="64" t="s">
        <v>256</v>
      </c>
      <c r="B18" s="59" t="s">
        <v>146</v>
      </c>
      <c r="C18" s="59" t="s">
        <v>152</v>
      </c>
      <c r="D18" s="59" t="s">
        <v>190</v>
      </c>
      <c r="E18" s="59"/>
      <c r="F18" s="66">
        <f>F19+F24</f>
        <v>10874000</v>
      </c>
      <c r="G18" s="66">
        <f>G19+G24</f>
        <v>0</v>
      </c>
      <c r="H18" s="66">
        <f>H19+H24</f>
        <v>10874000</v>
      </c>
    </row>
    <row r="19" spans="1:8">
      <c r="A19" s="62" t="s">
        <v>112</v>
      </c>
      <c r="B19" s="58" t="s">
        <v>146</v>
      </c>
      <c r="C19" s="58" t="s">
        <v>152</v>
      </c>
      <c r="D19" s="58" t="s">
        <v>191</v>
      </c>
      <c r="E19" s="58"/>
      <c r="F19" s="85">
        <f>F20+F22</f>
        <v>9936000</v>
      </c>
      <c r="G19" s="85">
        <f>G20+G22</f>
        <v>0</v>
      </c>
      <c r="H19" s="85">
        <f>H20+H22</f>
        <v>9936000</v>
      </c>
    </row>
    <row r="20" spans="1:8" ht="51">
      <c r="A20" s="62" t="s">
        <v>113</v>
      </c>
      <c r="B20" s="91" t="s">
        <v>146</v>
      </c>
      <c r="C20" s="58" t="s">
        <v>152</v>
      </c>
      <c r="D20" s="58" t="s">
        <v>191</v>
      </c>
      <c r="E20" s="58" t="s">
        <v>114</v>
      </c>
      <c r="F20" s="85">
        <f>F21</f>
        <v>7226000</v>
      </c>
      <c r="G20" s="85">
        <f>G21</f>
        <v>0</v>
      </c>
      <c r="H20" s="85">
        <f>H21</f>
        <v>7226000</v>
      </c>
    </row>
    <row r="21" spans="1:8" ht="26.25">
      <c r="A21" s="70" t="s">
        <v>115</v>
      </c>
      <c r="B21" s="91" t="s">
        <v>146</v>
      </c>
      <c r="C21" s="58" t="s">
        <v>152</v>
      </c>
      <c r="D21" s="58" t="s">
        <v>191</v>
      </c>
      <c r="E21" s="58" t="s">
        <v>39</v>
      </c>
      <c r="F21" s="85">
        <v>7226000</v>
      </c>
      <c r="G21" s="85"/>
      <c r="H21" s="85">
        <f>F21+G21</f>
        <v>7226000</v>
      </c>
    </row>
    <row r="22" spans="1:8" ht="25.5">
      <c r="A22" s="72" t="s">
        <v>116</v>
      </c>
      <c r="B22" s="58" t="s">
        <v>146</v>
      </c>
      <c r="C22" s="58" t="s">
        <v>152</v>
      </c>
      <c r="D22" s="58" t="s">
        <v>191</v>
      </c>
      <c r="E22" s="58" t="s">
        <v>117</v>
      </c>
      <c r="F22" s="85">
        <f>F23</f>
        <v>2710000</v>
      </c>
      <c r="G22" s="85">
        <f>G23</f>
        <v>0</v>
      </c>
      <c r="H22" s="85">
        <f>H23</f>
        <v>2710000</v>
      </c>
    </row>
    <row r="23" spans="1:8" ht="25.5">
      <c r="A23" s="62" t="s">
        <v>118</v>
      </c>
      <c r="B23" s="58" t="s">
        <v>146</v>
      </c>
      <c r="C23" s="58" t="s">
        <v>152</v>
      </c>
      <c r="D23" s="58" t="s">
        <v>191</v>
      </c>
      <c r="E23" s="58" t="s">
        <v>119</v>
      </c>
      <c r="F23" s="85">
        <v>2710000</v>
      </c>
      <c r="G23" s="85"/>
      <c r="H23" s="85">
        <v>2710000</v>
      </c>
    </row>
    <row r="24" spans="1:8">
      <c r="A24" s="62" t="s">
        <v>120</v>
      </c>
      <c r="B24" s="58" t="s">
        <v>146</v>
      </c>
      <c r="C24" s="58" t="s">
        <v>152</v>
      </c>
      <c r="D24" s="58" t="s">
        <v>192</v>
      </c>
      <c r="E24" s="58"/>
      <c r="F24" s="85">
        <f t="shared" ref="F24:H25" si="3">F25</f>
        <v>938000</v>
      </c>
      <c r="G24" s="85">
        <f t="shared" si="3"/>
        <v>0</v>
      </c>
      <c r="H24" s="85">
        <f t="shared" si="3"/>
        <v>938000</v>
      </c>
    </row>
    <row r="25" spans="1:8" ht="51">
      <c r="A25" s="62" t="s">
        <v>113</v>
      </c>
      <c r="B25" s="91" t="s">
        <v>146</v>
      </c>
      <c r="C25" s="58" t="s">
        <v>152</v>
      </c>
      <c r="D25" s="58" t="s">
        <v>192</v>
      </c>
      <c r="E25" s="58" t="s">
        <v>114</v>
      </c>
      <c r="F25" s="85">
        <f t="shared" si="3"/>
        <v>938000</v>
      </c>
      <c r="G25" s="85">
        <f t="shared" si="3"/>
        <v>0</v>
      </c>
      <c r="H25" s="85">
        <f t="shared" si="3"/>
        <v>938000</v>
      </c>
    </row>
    <row r="26" spans="1:8" ht="26.25">
      <c r="A26" s="70" t="s">
        <v>115</v>
      </c>
      <c r="B26" s="91" t="s">
        <v>146</v>
      </c>
      <c r="C26" s="58" t="s">
        <v>152</v>
      </c>
      <c r="D26" s="58" t="s">
        <v>192</v>
      </c>
      <c r="E26" s="58" t="s">
        <v>39</v>
      </c>
      <c r="F26" s="85">
        <v>938000</v>
      </c>
      <c r="G26" s="85"/>
      <c r="H26" s="85">
        <f>F26+G26</f>
        <v>938000</v>
      </c>
    </row>
    <row r="27" spans="1:8">
      <c r="A27" s="111" t="s">
        <v>307</v>
      </c>
      <c r="B27" s="112" t="s">
        <v>146</v>
      </c>
      <c r="C27" s="59" t="s">
        <v>308</v>
      </c>
      <c r="D27" s="59"/>
      <c r="E27" s="59"/>
      <c r="F27" s="66">
        <f>F28</f>
        <v>410610</v>
      </c>
      <c r="G27" s="66">
        <f t="shared" ref="G27:H30" si="4">G28</f>
        <v>0</v>
      </c>
      <c r="H27" s="66">
        <f t="shared" si="4"/>
        <v>410610</v>
      </c>
    </row>
    <row r="28" spans="1:8" ht="51">
      <c r="A28" s="64" t="s">
        <v>256</v>
      </c>
      <c r="B28" s="82" t="s">
        <v>146</v>
      </c>
      <c r="C28" s="82" t="s">
        <v>308</v>
      </c>
      <c r="D28" s="82" t="s">
        <v>190</v>
      </c>
      <c r="E28" s="58"/>
      <c r="F28" s="85">
        <f>F29</f>
        <v>410610</v>
      </c>
      <c r="G28" s="85">
        <f t="shared" si="4"/>
        <v>0</v>
      </c>
      <c r="H28" s="85">
        <f t="shared" si="4"/>
        <v>410610</v>
      </c>
    </row>
    <row r="29" spans="1:8">
      <c r="A29" s="62" t="s">
        <v>297</v>
      </c>
      <c r="B29" s="91" t="s">
        <v>146</v>
      </c>
      <c r="C29" s="58" t="s">
        <v>308</v>
      </c>
      <c r="D29" s="58" t="s">
        <v>298</v>
      </c>
      <c r="E29" s="58"/>
      <c r="F29" s="85">
        <f>F30</f>
        <v>410610</v>
      </c>
      <c r="G29" s="85">
        <f t="shared" si="4"/>
        <v>0</v>
      </c>
      <c r="H29" s="85">
        <f t="shared" si="4"/>
        <v>410610</v>
      </c>
    </row>
    <row r="30" spans="1:8" ht="25.5">
      <c r="A30" s="72" t="s">
        <v>116</v>
      </c>
      <c r="B30" s="58" t="s">
        <v>146</v>
      </c>
      <c r="C30" s="58" t="s">
        <v>308</v>
      </c>
      <c r="D30" s="58" t="s">
        <v>298</v>
      </c>
      <c r="E30" s="58" t="s">
        <v>117</v>
      </c>
      <c r="F30" s="85">
        <f>F31</f>
        <v>410610</v>
      </c>
      <c r="G30" s="85">
        <f t="shared" si="4"/>
        <v>0</v>
      </c>
      <c r="H30" s="85">
        <f t="shared" si="4"/>
        <v>410610</v>
      </c>
    </row>
    <row r="31" spans="1:8" ht="25.5">
      <c r="A31" s="62" t="s">
        <v>118</v>
      </c>
      <c r="B31" s="58" t="s">
        <v>146</v>
      </c>
      <c r="C31" s="58" t="s">
        <v>308</v>
      </c>
      <c r="D31" s="58" t="s">
        <v>298</v>
      </c>
      <c r="E31" s="58" t="s">
        <v>119</v>
      </c>
      <c r="F31" s="85">
        <v>410610</v>
      </c>
      <c r="G31" s="85"/>
      <c r="H31" s="85">
        <f>F31+G31</f>
        <v>410610</v>
      </c>
    </row>
    <row r="32" spans="1:8">
      <c r="A32" s="64" t="s">
        <v>232</v>
      </c>
      <c r="B32" s="59" t="s">
        <v>146</v>
      </c>
      <c r="C32" s="59" t="s">
        <v>233</v>
      </c>
      <c r="D32" s="59"/>
      <c r="E32" s="59"/>
      <c r="F32" s="66">
        <f>F33+F35</f>
        <v>832657</v>
      </c>
      <c r="G32" s="66">
        <f t="shared" ref="G32:H32" si="5">G33+G35</f>
        <v>58590</v>
      </c>
      <c r="H32" s="66">
        <f t="shared" si="5"/>
        <v>891247</v>
      </c>
    </row>
    <row r="33" spans="1:8" ht="38.25">
      <c r="A33" s="64" t="s">
        <v>314</v>
      </c>
      <c r="B33" s="91" t="s">
        <v>146</v>
      </c>
      <c r="C33" s="58" t="s">
        <v>233</v>
      </c>
      <c r="D33" s="58" t="s">
        <v>315</v>
      </c>
      <c r="E33" s="59"/>
      <c r="F33" s="66">
        <f>F34</f>
        <v>0</v>
      </c>
      <c r="G33" s="66">
        <f>G34</f>
        <v>58590</v>
      </c>
      <c r="H33" s="66">
        <f>H34</f>
        <v>58590</v>
      </c>
    </row>
    <row r="34" spans="1:8" ht="26.25">
      <c r="A34" s="70" t="s">
        <v>115</v>
      </c>
      <c r="B34" s="91" t="s">
        <v>146</v>
      </c>
      <c r="C34" s="58" t="s">
        <v>233</v>
      </c>
      <c r="D34" s="58" t="s">
        <v>315</v>
      </c>
      <c r="E34" s="58" t="s">
        <v>39</v>
      </c>
      <c r="F34" s="85"/>
      <c r="G34" s="85">
        <v>58590</v>
      </c>
      <c r="H34" s="85">
        <f>F34+G34</f>
        <v>58590</v>
      </c>
    </row>
    <row r="35" spans="1:8" ht="51">
      <c r="A35" s="64" t="s">
        <v>256</v>
      </c>
      <c r="B35" s="59" t="s">
        <v>146</v>
      </c>
      <c r="C35" s="59" t="s">
        <v>233</v>
      </c>
      <c r="D35" s="59" t="s">
        <v>190</v>
      </c>
      <c r="E35" s="59"/>
      <c r="F35" s="66">
        <f>F36+F39</f>
        <v>832657</v>
      </c>
      <c r="G35" s="66">
        <f t="shared" ref="G35:H35" si="6">G36+G39</f>
        <v>0</v>
      </c>
      <c r="H35" s="66">
        <f t="shared" si="6"/>
        <v>832657</v>
      </c>
    </row>
    <row r="36" spans="1:8">
      <c r="A36" s="62" t="s">
        <v>297</v>
      </c>
      <c r="B36" s="58" t="s">
        <v>146</v>
      </c>
      <c r="C36" s="58" t="s">
        <v>233</v>
      </c>
      <c r="D36" s="58" t="s">
        <v>298</v>
      </c>
      <c r="E36" s="59"/>
      <c r="F36" s="85">
        <f>F37</f>
        <v>732657</v>
      </c>
      <c r="G36" s="85">
        <f>G37</f>
        <v>0</v>
      </c>
      <c r="H36" s="85">
        <f>H37</f>
        <v>732657</v>
      </c>
    </row>
    <row r="37" spans="1:8">
      <c r="A37" s="62" t="s">
        <v>124</v>
      </c>
      <c r="B37" s="58" t="s">
        <v>146</v>
      </c>
      <c r="C37" s="58" t="s">
        <v>233</v>
      </c>
      <c r="D37" s="58" t="s">
        <v>298</v>
      </c>
      <c r="E37" s="58" t="s">
        <v>121</v>
      </c>
      <c r="F37" s="104">
        <f>F38</f>
        <v>732657</v>
      </c>
      <c r="G37" s="104">
        <f t="shared" ref="G37:H37" si="7">G38</f>
        <v>0</v>
      </c>
      <c r="H37" s="104">
        <f t="shared" si="7"/>
        <v>732657</v>
      </c>
    </row>
    <row r="38" spans="1:8">
      <c r="A38" s="62" t="s">
        <v>299</v>
      </c>
      <c r="B38" s="58" t="s">
        <v>146</v>
      </c>
      <c r="C38" s="58" t="s">
        <v>233</v>
      </c>
      <c r="D38" s="58" t="s">
        <v>298</v>
      </c>
      <c r="E38" s="58" t="s">
        <v>300</v>
      </c>
      <c r="F38" s="104">
        <v>732657</v>
      </c>
      <c r="G38" s="104"/>
      <c r="H38" s="104">
        <f>F38+G38</f>
        <v>732657</v>
      </c>
    </row>
    <row r="39" spans="1:8">
      <c r="A39" s="62" t="s">
        <v>258</v>
      </c>
      <c r="B39" s="58" t="s">
        <v>146</v>
      </c>
      <c r="C39" s="58" t="s">
        <v>233</v>
      </c>
      <c r="D39" s="58" t="s">
        <v>193</v>
      </c>
      <c r="E39" s="58"/>
      <c r="F39" s="85">
        <f t="shared" ref="F39:H40" si="8">F40</f>
        <v>100000</v>
      </c>
      <c r="G39" s="85">
        <f t="shared" si="8"/>
        <v>0</v>
      </c>
      <c r="H39" s="85">
        <f t="shared" si="8"/>
        <v>100000</v>
      </c>
    </row>
    <row r="40" spans="1:8">
      <c r="A40" s="62" t="s">
        <v>253</v>
      </c>
      <c r="B40" s="58" t="s">
        <v>146</v>
      </c>
      <c r="C40" s="58" t="s">
        <v>233</v>
      </c>
      <c r="D40" s="58" t="s">
        <v>193</v>
      </c>
      <c r="E40" s="58" t="s">
        <v>121</v>
      </c>
      <c r="F40" s="85">
        <f t="shared" si="8"/>
        <v>100000</v>
      </c>
      <c r="G40" s="85">
        <f t="shared" si="8"/>
        <v>0</v>
      </c>
      <c r="H40" s="85">
        <f t="shared" si="8"/>
        <v>100000</v>
      </c>
    </row>
    <row r="41" spans="1:8">
      <c r="A41" s="62" t="s">
        <v>122</v>
      </c>
      <c r="B41" s="58" t="s">
        <v>146</v>
      </c>
      <c r="C41" s="58" t="s">
        <v>233</v>
      </c>
      <c r="D41" s="58" t="s">
        <v>193</v>
      </c>
      <c r="E41" s="58" t="s">
        <v>123</v>
      </c>
      <c r="F41" s="85">
        <v>100000</v>
      </c>
      <c r="G41" s="85"/>
      <c r="H41" s="104">
        <f>F41+G41</f>
        <v>100000</v>
      </c>
    </row>
    <row r="42" spans="1:8">
      <c r="A42" s="64" t="s">
        <v>153</v>
      </c>
      <c r="B42" s="59" t="s">
        <v>146</v>
      </c>
      <c r="C42" s="59" t="s">
        <v>154</v>
      </c>
      <c r="D42" s="59"/>
      <c r="E42" s="59"/>
      <c r="F42" s="66">
        <f t="shared" ref="F42:H45" si="9">F43</f>
        <v>1029562</v>
      </c>
      <c r="G42" s="66">
        <f t="shared" si="9"/>
        <v>0</v>
      </c>
      <c r="H42" s="66">
        <f t="shared" si="9"/>
        <v>1029562</v>
      </c>
    </row>
    <row r="43" spans="1:8">
      <c r="A43" s="62" t="s">
        <v>155</v>
      </c>
      <c r="B43" s="58" t="s">
        <v>146</v>
      </c>
      <c r="C43" s="58" t="s">
        <v>156</v>
      </c>
      <c r="D43" s="58"/>
      <c r="E43" s="58"/>
      <c r="F43" s="85">
        <f t="shared" si="9"/>
        <v>1029562</v>
      </c>
      <c r="G43" s="85">
        <f t="shared" si="9"/>
        <v>0</v>
      </c>
      <c r="H43" s="85">
        <f t="shared" si="9"/>
        <v>1029562</v>
      </c>
    </row>
    <row r="44" spans="1:8" ht="26.25">
      <c r="A44" s="92" t="s">
        <v>141</v>
      </c>
      <c r="B44" s="58" t="s">
        <v>146</v>
      </c>
      <c r="C44" s="58" t="s">
        <v>156</v>
      </c>
      <c r="D44" s="58" t="s">
        <v>194</v>
      </c>
      <c r="E44" s="58"/>
      <c r="F44" s="85">
        <f t="shared" si="9"/>
        <v>1029562</v>
      </c>
      <c r="G44" s="85">
        <f t="shared" si="9"/>
        <v>0</v>
      </c>
      <c r="H44" s="85">
        <f t="shared" si="9"/>
        <v>1029562</v>
      </c>
    </row>
    <row r="45" spans="1:8">
      <c r="A45" s="92" t="s">
        <v>142</v>
      </c>
      <c r="B45" s="58" t="s">
        <v>146</v>
      </c>
      <c r="C45" s="58" t="s">
        <v>156</v>
      </c>
      <c r="D45" s="58" t="s">
        <v>195</v>
      </c>
      <c r="E45" s="58"/>
      <c r="F45" s="85">
        <f t="shared" si="9"/>
        <v>1029562</v>
      </c>
      <c r="G45" s="85">
        <f t="shared" si="9"/>
        <v>0</v>
      </c>
      <c r="H45" s="85">
        <f t="shared" si="9"/>
        <v>1029562</v>
      </c>
    </row>
    <row r="46" spans="1:8" ht="25.5">
      <c r="A46" s="93" t="s">
        <v>143</v>
      </c>
      <c r="B46" s="58" t="s">
        <v>146</v>
      </c>
      <c r="C46" s="58" t="s">
        <v>156</v>
      </c>
      <c r="D46" s="58" t="s">
        <v>196</v>
      </c>
      <c r="E46" s="58"/>
      <c r="F46" s="85">
        <f>F47+F49</f>
        <v>1029562</v>
      </c>
      <c r="G46" s="85">
        <f>G47+G49</f>
        <v>0</v>
      </c>
      <c r="H46" s="85">
        <f>H47+H49</f>
        <v>1029562</v>
      </c>
    </row>
    <row r="47" spans="1:8" ht="51">
      <c r="A47" s="62" t="s">
        <v>113</v>
      </c>
      <c r="B47" s="58" t="s">
        <v>146</v>
      </c>
      <c r="C47" s="58" t="s">
        <v>156</v>
      </c>
      <c r="D47" s="58" t="s">
        <v>196</v>
      </c>
      <c r="E47" s="58" t="s">
        <v>114</v>
      </c>
      <c r="F47" s="85">
        <f>F48</f>
        <v>780000</v>
      </c>
      <c r="G47" s="85">
        <f>G48</f>
        <v>0</v>
      </c>
      <c r="H47" s="85">
        <f>H48</f>
        <v>780000</v>
      </c>
    </row>
    <row r="48" spans="1:8" ht="26.25">
      <c r="A48" s="70" t="s">
        <v>115</v>
      </c>
      <c r="B48" s="58" t="s">
        <v>146</v>
      </c>
      <c r="C48" s="58" t="s">
        <v>156</v>
      </c>
      <c r="D48" s="58" t="s">
        <v>196</v>
      </c>
      <c r="E48" s="58" t="s">
        <v>39</v>
      </c>
      <c r="F48" s="85">
        <v>780000</v>
      </c>
      <c r="G48" s="85"/>
      <c r="H48" s="85">
        <f>F48+G48</f>
        <v>780000</v>
      </c>
    </row>
    <row r="49" spans="1:8" ht="25.5">
      <c r="A49" s="62" t="s">
        <v>116</v>
      </c>
      <c r="B49" s="58" t="s">
        <v>146</v>
      </c>
      <c r="C49" s="58" t="s">
        <v>156</v>
      </c>
      <c r="D49" s="58" t="s">
        <v>196</v>
      </c>
      <c r="E49" s="58" t="s">
        <v>117</v>
      </c>
      <c r="F49" s="85">
        <f>F50</f>
        <v>249562</v>
      </c>
      <c r="G49" s="85">
        <f>G50</f>
        <v>0</v>
      </c>
      <c r="H49" s="85">
        <f>H50</f>
        <v>249562</v>
      </c>
    </row>
    <row r="50" spans="1:8" ht="25.5">
      <c r="A50" s="62" t="s">
        <v>118</v>
      </c>
      <c r="B50" s="58" t="s">
        <v>146</v>
      </c>
      <c r="C50" s="58" t="s">
        <v>156</v>
      </c>
      <c r="D50" s="58" t="s">
        <v>196</v>
      </c>
      <c r="E50" s="58" t="s">
        <v>119</v>
      </c>
      <c r="F50" s="85">
        <v>249562</v>
      </c>
      <c r="G50" s="85"/>
      <c r="H50" s="85">
        <f>F50+G50</f>
        <v>249562</v>
      </c>
    </row>
    <row r="51" spans="1:8" ht="25.5">
      <c r="A51" s="64" t="s">
        <v>157</v>
      </c>
      <c r="B51" s="58" t="s">
        <v>146</v>
      </c>
      <c r="C51" s="59" t="s">
        <v>158</v>
      </c>
      <c r="D51" s="59"/>
      <c r="E51" s="59"/>
      <c r="F51" s="66">
        <f>F52+F57</f>
        <v>70000</v>
      </c>
      <c r="G51" s="66">
        <f>G52+G57</f>
        <v>0</v>
      </c>
      <c r="H51" s="66">
        <f>H52+H57</f>
        <v>70000</v>
      </c>
    </row>
    <row r="52" spans="1:8" ht="25.5">
      <c r="A52" s="64" t="s">
        <v>159</v>
      </c>
      <c r="B52" s="59" t="s">
        <v>146</v>
      </c>
      <c r="C52" s="59" t="s">
        <v>160</v>
      </c>
      <c r="D52" s="59"/>
      <c r="E52" s="59"/>
      <c r="F52" s="66">
        <f t="shared" ref="F52:H55" si="10">F53</f>
        <v>45000</v>
      </c>
      <c r="G52" s="66">
        <f t="shared" si="10"/>
        <v>0</v>
      </c>
      <c r="H52" s="66">
        <f t="shared" si="10"/>
        <v>45000</v>
      </c>
    </row>
    <row r="53" spans="1:8">
      <c r="A53" s="60" t="s">
        <v>214</v>
      </c>
      <c r="B53" s="59" t="s">
        <v>146</v>
      </c>
      <c r="C53" s="59" t="s">
        <v>160</v>
      </c>
      <c r="D53" s="59" t="s">
        <v>210</v>
      </c>
      <c r="E53" s="59"/>
      <c r="F53" s="66">
        <f t="shared" si="10"/>
        <v>45000</v>
      </c>
      <c r="G53" s="66">
        <f t="shared" si="10"/>
        <v>0</v>
      </c>
      <c r="H53" s="66">
        <f t="shared" si="10"/>
        <v>45000</v>
      </c>
    </row>
    <row r="54" spans="1:8" ht="38.25">
      <c r="A54" s="62" t="s">
        <v>212</v>
      </c>
      <c r="B54" s="58" t="s">
        <v>146</v>
      </c>
      <c r="C54" s="58" t="s">
        <v>160</v>
      </c>
      <c r="D54" s="58" t="s">
        <v>213</v>
      </c>
      <c r="E54" s="58"/>
      <c r="F54" s="85">
        <f t="shared" si="10"/>
        <v>45000</v>
      </c>
      <c r="G54" s="85">
        <f t="shared" si="10"/>
        <v>0</v>
      </c>
      <c r="H54" s="85">
        <f t="shared" si="10"/>
        <v>45000</v>
      </c>
    </row>
    <row r="55" spans="1:8" ht="25.5">
      <c r="A55" s="72" t="s">
        <v>116</v>
      </c>
      <c r="B55" s="58" t="s">
        <v>146</v>
      </c>
      <c r="C55" s="58" t="s">
        <v>160</v>
      </c>
      <c r="D55" s="58" t="s">
        <v>213</v>
      </c>
      <c r="E55" s="58" t="s">
        <v>117</v>
      </c>
      <c r="F55" s="85">
        <f t="shared" si="10"/>
        <v>45000</v>
      </c>
      <c r="G55" s="85">
        <f t="shared" si="10"/>
        <v>0</v>
      </c>
      <c r="H55" s="85">
        <f t="shared" si="10"/>
        <v>45000</v>
      </c>
    </row>
    <row r="56" spans="1:8" ht="25.5">
      <c r="A56" s="62" t="s">
        <v>118</v>
      </c>
      <c r="B56" s="58" t="s">
        <v>146</v>
      </c>
      <c r="C56" s="58" t="s">
        <v>160</v>
      </c>
      <c r="D56" s="58" t="s">
        <v>213</v>
      </c>
      <c r="E56" s="58" t="s">
        <v>119</v>
      </c>
      <c r="F56" s="85">
        <v>45000</v>
      </c>
      <c r="G56" s="85"/>
      <c r="H56" s="85">
        <f>F56+G56</f>
        <v>45000</v>
      </c>
    </row>
    <row r="57" spans="1:8" ht="25.5">
      <c r="A57" s="64" t="s">
        <v>259</v>
      </c>
      <c r="B57" s="59" t="s">
        <v>146</v>
      </c>
      <c r="C57" s="59" t="s">
        <v>260</v>
      </c>
      <c r="D57" s="59"/>
      <c r="E57" s="59"/>
      <c r="F57" s="66">
        <f>F58+F62</f>
        <v>25000</v>
      </c>
      <c r="G57" s="66">
        <f>G58+G62</f>
        <v>0</v>
      </c>
      <c r="H57" s="66">
        <f>H58+H62</f>
        <v>25000</v>
      </c>
    </row>
    <row r="58" spans="1:8" ht="51">
      <c r="A58" s="64" t="s">
        <v>261</v>
      </c>
      <c r="B58" s="59" t="s">
        <v>146</v>
      </c>
      <c r="C58" s="59" t="s">
        <v>260</v>
      </c>
      <c r="D58" s="59" t="s">
        <v>262</v>
      </c>
      <c r="E58" s="59"/>
      <c r="F58" s="66">
        <f t="shared" ref="F58:H60" si="11">F59</f>
        <v>15000</v>
      </c>
      <c r="G58" s="66">
        <f t="shared" si="11"/>
        <v>0</v>
      </c>
      <c r="H58" s="66">
        <f t="shared" si="11"/>
        <v>15000</v>
      </c>
    </row>
    <row r="59" spans="1:8" ht="63.75">
      <c r="A59" s="61" t="s">
        <v>263</v>
      </c>
      <c r="B59" s="58" t="s">
        <v>146</v>
      </c>
      <c r="C59" s="58" t="s">
        <v>260</v>
      </c>
      <c r="D59" s="58" t="s">
        <v>264</v>
      </c>
      <c r="E59" s="58"/>
      <c r="F59" s="85">
        <f t="shared" si="11"/>
        <v>15000</v>
      </c>
      <c r="G59" s="85">
        <f t="shared" si="11"/>
        <v>0</v>
      </c>
      <c r="H59" s="85">
        <f t="shared" si="11"/>
        <v>15000</v>
      </c>
    </row>
    <row r="60" spans="1:8" ht="25.5">
      <c r="A60" s="62" t="s">
        <v>116</v>
      </c>
      <c r="B60" s="58" t="s">
        <v>146</v>
      </c>
      <c r="C60" s="58" t="s">
        <v>260</v>
      </c>
      <c r="D60" s="58" t="s">
        <v>264</v>
      </c>
      <c r="E60" s="58" t="s">
        <v>117</v>
      </c>
      <c r="F60" s="85">
        <f t="shared" si="11"/>
        <v>15000</v>
      </c>
      <c r="G60" s="85">
        <f t="shared" si="11"/>
        <v>0</v>
      </c>
      <c r="H60" s="85">
        <f t="shared" si="11"/>
        <v>15000</v>
      </c>
    </row>
    <row r="61" spans="1:8" ht="25.5">
      <c r="A61" s="62" t="s">
        <v>118</v>
      </c>
      <c r="B61" s="58" t="s">
        <v>146</v>
      </c>
      <c r="C61" s="58" t="s">
        <v>260</v>
      </c>
      <c r="D61" s="58" t="s">
        <v>264</v>
      </c>
      <c r="E61" s="58" t="s">
        <v>119</v>
      </c>
      <c r="F61" s="85">
        <v>15000</v>
      </c>
      <c r="G61" s="85"/>
      <c r="H61" s="85">
        <f>F61+G61</f>
        <v>15000</v>
      </c>
    </row>
    <row r="62" spans="1:8">
      <c r="A62" s="60" t="s">
        <v>214</v>
      </c>
      <c r="B62" s="59" t="s">
        <v>146</v>
      </c>
      <c r="C62" s="59" t="s">
        <v>260</v>
      </c>
      <c r="D62" s="59" t="s">
        <v>210</v>
      </c>
      <c r="E62" s="59"/>
      <c r="F62" s="66">
        <f t="shared" ref="F62:H64" si="12">F63</f>
        <v>10000</v>
      </c>
      <c r="G62" s="66">
        <f t="shared" si="12"/>
        <v>0</v>
      </c>
      <c r="H62" s="66">
        <f t="shared" si="12"/>
        <v>10000</v>
      </c>
    </row>
    <row r="63" spans="1:8" ht="25.5">
      <c r="A63" s="62" t="s">
        <v>265</v>
      </c>
      <c r="B63" s="58" t="s">
        <v>146</v>
      </c>
      <c r="C63" s="58" t="s">
        <v>260</v>
      </c>
      <c r="D63" s="58" t="s">
        <v>266</v>
      </c>
      <c r="E63" s="58"/>
      <c r="F63" s="85">
        <f t="shared" si="12"/>
        <v>10000</v>
      </c>
      <c r="G63" s="85">
        <f t="shared" si="12"/>
        <v>0</v>
      </c>
      <c r="H63" s="85">
        <f t="shared" si="12"/>
        <v>10000</v>
      </c>
    </row>
    <row r="64" spans="1:8" ht="25.5">
      <c r="A64" s="62" t="s">
        <v>116</v>
      </c>
      <c r="B64" s="58" t="s">
        <v>146</v>
      </c>
      <c r="C64" s="58" t="s">
        <v>260</v>
      </c>
      <c r="D64" s="58" t="s">
        <v>266</v>
      </c>
      <c r="E64" s="58" t="s">
        <v>117</v>
      </c>
      <c r="F64" s="85">
        <f t="shared" si="12"/>
        <v>10000</v>
      </c>
      <c r="G64" s="85">
        <f t="shared" si="12"/>
        <v>0</v>
      </c>
      <c r="H64" s="85">
        <f t="shared" si="12"/>
        <v>10000</v>
      </c>
    </row>
    <row r="65" spans="1:8" ht="25.5">
      <c r="A65" s="62" t="s">
        <v>118</v>
      </c>
      <c r="B65" s="58" t="s">
        <v>146</v>
      </c>
      <c r="C65" s="58" t="s">
        <v>260</v>
      </c>
      <c r="D65" s="58" t="s">
        <v>266</v>
      </c>
      <c r="E65" s="58" t="s">
        <v>119</v>
      </c>
      <c r="F65" s="85">
        <v>10000</v>
      </c>
      <c r="G65" s="85"/>
      <c r="H65" s="85">
        <f>F65+G65</f>
        <v>10000</v>
      </c>
    </row>
    <row r="66" spans="1:8">
      <c r="A66" s="60" t="s">
        <v>161</v>
      </c>
      <c r="B66" s="59" t="s">
        <v>146</v>
      </c>
      <c r="C66" s="59" t="s">
        <v>162</v>
      </c>
      <c r="D66" s="59"/>
      <c r="E66" s="59"/>
      <c r="F66" s="66">
        <f>F67+F75</f>
        <v>1693500</v>
      </c>
      <c r="G66" s="66">
        <f>G67+G75</f>
        <v>282000</v>
      </c>
      <c r="H66" s="66">
        <f>H67+H75</f>
        <v>1975500</v>
      </c>
    </row>
    <row r="67" spans="1:8">
      <c r="A67" s="60" t="s">
        <v>163</v>
      </c>
      <c r="B67" s="59" t="s">
        <v>146</v>
      </c>
      <c r="C67" s="59" t="s">
        <v>164</v>
      </c>
      <c r="D67" s="59"/>
      <c r="E67" s="59"/>
      <c r="F67" s="66">
        <f>F68</f>
        <v>958000</v>
      </c>
      <c r="G67" s="66">
        <f>G68</f>
        <v>79000</v>
      </c>
      <c r="H67" s="66">
        <f>H68</f>
        <v>1037000</v>
      </c>
    </row>
    <row r="68" spans="1:8" ht="38.25">
      <c r="A68" s="60" t="s">
        <v>225</v>
      </c>
      <c r="B68" s="59" t="s">
        <v>146</v>
      </c>
      <c r="C68" s="59" t="s">
        <v>164</v>
      </c>
      <c r="D68" s="59" t="s">
        <v>219</v>
      </c>
      <c r="E68" s="59"/>
      <c r="F68" s="66">
        <f>F69+F72</f>
        <v>958000</v>
      </c>
      <c r="G68" s="66">
        <f>G69+G72</f>
        <v>79000</v>
      </c>
      <c r="H68" s="66">
        <f>H69+H72</f>
        <v>1037000</v>
      </c>
    </row>
    <row r="69" spans="1:8" ht="51">
      <c r="A69" s="61" t="s">
        <v>229</v>
      </c>
      <c r="B69" s="58" t="s">
        <v>146</v>
      </c>
      <c r="C69" s="58" t="s">
        <v>164</v>
      </c>
      <c r="D69" s="58" t="s">
        <v>227</v>
      </c>
      <c r="E69" s="58"/>
      <c r="F69" s="85">
        <f t="shared" ref="F69:H70" si="13">F70</f>
        <v>200000</v>
      </c>
      <c r="G69" s="85">
        <f t="shared" si="13"/>
        <v>0</v>
      </c>
      <c r="H69" s="85">
        <f t="shared" si="13"/>
        <v>200000</v>
      </c>
    </row>
    <row r="70" spans="1:8" ht="25.5">
      <c r="A70" s="72" t="s">
        <v>116</v>
      </c>
      <c r="B70" s="58" t="s">
        <v>146</v>
      </c>
      <c r="C70" s="58" t="s">
        <v>164</v>
      </c>
      <c r="D70" s="58" t="s">
        <v>227</v>
      </c>
      <c r="E70" s="58" t="s">
        <v>117</v>
      </c>
      <c r="F70" s="85">
        <f t="shared" si="13"/>
        <v>200000</v>
      </c>
      <c r="G70" s="85">
        <f t="shared" si="13"/>
        <v>0</v>
      </c>
      <c r="H70" s="85">
        <f t="shared" si="13"/>
        <v>200000</v>
      </c>
    </row>
    <row r="71" spans="1:8" ht="25.5">
      <c r="A71" s="62" t="s">
        <v>118</v>
      </c>
      <c r="B71" s="58" t="s">
        <v>146</v>
      </c>
      <c r="C71" s="58" t="s">
        <v>164</v>
      </c>
      <c r="D71" s="58" t="s">
        <v>227</v>
      </c>
      <c r="E71" s="58" t="s">
        <v>119</v>
      </c>
      <c r="F71" s="85">
        <v>200000</v>
      </c>
      <c r="G71" s="85"/>
      <c r="H71" s="85">
        <f>F71+G71</f>
        <v>200000</v>
      </c>
    </row>
    <row r="72" spans="1:8">
      <c r="A72" s="61" t="s">
        <v>226</v>
      </c>
      <c r="B72" s="58" t="s">
        <v>146</v>
      </c>
      <c r="C72" s="58" t="s">
        <v>164</v>
      </c>
      <c r="D72" s="58" t="s">
        <v>228</v>
      </c>
      <c r="E72" s="58"/>
      <c r="F72" s="85">
        <f t="shared" ref="F72:H73" si="14">F73</f>
        <v>758000</v>
      </c>
      <c r="G72" s="85">
        <f t="shared" si="14"/>
        <v>79000</v>
      </c>
      <c r="H72" s="85">
        <f t="shared" si="14"/>
        <v>837000</v>
      </c>
    </row>
    <row r="73" spans="1:8" ht="25.5">
      <c r="A73" s="72" t="s">
        <v>116</v>
      </c>
      <c r="B73" s="58" t="s">
        <v>146</v>
      </c>
      <c r="C73" s="58" t="s">
        <v>164</v>
      </c>
      <c r="D73" s="58" t="s">
        <v>228</v>
      </c>
      <c r="E73" s="58" t="s">
        <v>117</v>
      </c>
      <c r="F73" s="85">
        <f t="shared" si="14"/>
        <v>758000</v>
      </c>
      <c r="G73" s="85">
        <f t="shared" si="14"/>
        <v>79000</v>
      </c>
      <c r="H73" s="85">
        <f t="shared" si="14"/>
        <v>837000</v>
      </c>
    </row>
    <row r="74" spans="1:8" ht="25.5">
      <c r="A74" s="62" t="s">
        <v>118</v>
      </c>
      <c r="B74" s="58" t="s">
        <v>146</v>
      </c>
      <c r="C74" s="58" t="s">
        <v>164</v>
      </c>
      <c r="D74" s="58" t="s">
        <v>228</v>
      </c>
      <c r="E74" s="58" t="s">
        <v>119</v>
      </c>
      <c r="F74" s="85">
        <v>758000</v>
      </c>
      <c r="G74" s="85">
        <v>79000</v>
      </c>
      <c r="H74" s="85">
        <f>F74+G74</f>
        <v>837000</v>
      </c>
    </row>
    <row r="75" spans="1:8">
      <c r="A75" s="60" t="s">
        <v>165</v>
      </c>
      <c r="B75" s="59" t="s">
        <v>146</v>
      </c>
      <c r="C75" s="59" t="s">
        <v>166</v>
      </c>
      <c r="D75" s="59"/>
      <c r="E75" s="59"/>
      <c r="F75" s="66">
        <f>F76+F79+F82+F86+F90</f>
        <v>735500</v>
      </c>
      <c r="G75" s="66">
        <f t="shared" ref="G75:H75" si="15">G76+G79+G82+G86+G90</f>
        <v>203000</v>
      </c>
      <c r="H75" s="66">
        <f t="shared" si="15"/>
        <v>938500</v>
      </c>
    </row>
    <row r="76" spans="1:8" ht="51">
      <c r="A76" s="60" t="s">
        <v>316</v>
      </c>
      <c r="B76" s="59" t="s">
        <v>146</v>
      </c>
      <c r="C76" s="59" t="s">
        <v>166</v>
      </c>
      <c r="D76" s="59" t="s">
        <v>317</v>
      </c>
      <c r="E76" s="59"/>
      <c r="F76" s="66">
        <f>F77</f>
        <v>0</v>
      </c>
      <c r="G76" s="66">
        <f t="shared" ref="G76:H77" si="16">G77</f>
        <v>50000</v>
      </c>
      <c r="H76" s="66">
        <f t="shared" si="16"/>
        <v>50000</v>
      </c>
    </row>
    <row r="77" spans="1:8" ht="25.5">
      <c r="A77" s="72" t="s">
        <v>116</v>
      </c>
      <c r="B77" s="58" t="s">
        <v>146</v>
      </c>
      <c r="C77" s="58" t="s">
        <v>166</v>
      </c>
      <c r="D77" s="58" t="s">
        <v>317</v>
      </c>
      <c r="E77" s="58" t="s">
        <v>117</v>
      </c>
      <c r="F77" s="85">
        <f>F78</f>
        <v>0</v>
      </c>
      <c r="G77" s="85">
        <f t="shared" si="16"/>
        <v>50000</v>
      </c>
      <c r="H77" s="85">
        <f t="shared" si="16"/>
        <v>50000</v>
      </c>
    </row>
    <row r="78" spans="1:8" ht="25.5">
      <c r="A78" s="62" t="s">
        <v>118</v>
      </c>
      <c r="B78" s="58" t="s">
        <v>146</v>
      </c>
      <c r="C78" s="58" t="s">
        <v>166</v>
      </c>
      <c r="D78" s="58" t="s">
        <v>317</v>
      </c>
      <c r="E78" s="58" t="s">
        <v>119</v>
      </c>
      <c r="F78" s="85"/>
      <c r="G78" s="85">
        <v>50000</v>
      </c>
      <c r="H78" s="85">
        <f>F78+G78</f>
        <v>50000</v>
      </c>
    </row>
    <row r="79" spans="1:8" ht="51">
      <c r="A79" s="60" t="s">
        <v>318</v>
      </c>
      <c r="B79" s="59" t="s">
        <v>146</v>
      </c>
      <c r="C79" s="59" t="s">
        <v>166</v>
      </c>
      <c r="D79" s="59" t="s">
        <v>319</v>
      </c>
      <c r="E79" s="59"/>
      <c r="F79" s="66">
        <f>F80</f>
        <v>0</v>
      </c>
      <c r="G79" s="66">
        <f t="shared" ref="G79:G80" si="17">G80</f>
        <v>18000</v>
      </c>
      <c r="H79" s="66">
        <f t="shared" ref="H79:H80" si="18">H80</f>
        <v>18000</v>
      </c>
    </row>
    <row r="80" spans="1:8" ht="25.5">
      <c r="A80" s="72" t="s">
        <v>116</v>
      </c>
      <c r="B80" s="58" t="s">
        <v>146</v>
      </c>
      <c r="C80" s="58" t="s">
        <v>166</v>
      </c>
      <c r="D80" s="58" t="s">
        <v>319</v>
      </c>
      <c r="E80" s="58" t="s">
        <v>117</v>
      </c>
      <c r="F80" s="85">
        <f>F81</f>
        <v>0</v>
      </c>
      <c r="G80" s="85">
        <f t="shared" si="17"/>
        <v>18000</v>
      </c>
      <c r="H80" s="85">
        <f t="shared" si="18"/>
        <v>18000</v>
      </c>
    </row>
    <row r="81" spans="1:8" ht="25.5">
      <c r="A81" s="62" t="s">
        <v>118</v>
      </c>
      <c r="B81" s="58" t="s">
        <v>146</v>
      </c>
      <c r="C81" s="58" t="s">
        <v>166</v>
      </c>
      <c r="D81" s="58" t="s">
        <v>319</v>
      </c>
      <c r="E81" s="58" t="s">
        <v>119</v>
      </c>
      <c r="F81" s="85"/>
      <c r="G81" s="85">
        <v>18000</v>
      </c>
      <c r="H81" s="85">
        <f>F81+G81</f>
        <v>18000</v>
      </c>
    </row>
    <row r="82" spans="1:8" ht="38.25">
      <c r="A82" s="60" t="s">
        <v>267</v>
      </c>
      <c r="B82" s="59" t="s">
        <v>146</v>
      </c>
      <c r="C82" s="59" t="s">
        <v>166</v>
      </c>
      <c r="D82" s="59" t="s">
        <v>222</v>
      </c>
      <c r="E82" s="59"/>
      <c r="F82" s="66">
        <f t="shared" ref="F82:H84" si="19">F83</f>
        <v>390500</v>
      </c>
      <c r="G82" s="66">
        <f t="shared" si="19"/>
        <v>267000</v>
      </c>
      <c r="H82" s="66">
        <f t="shared" si="19"/>
        <v>657500</v>
      </c>
    </row>
    <row r="83" spans="1:8" ht="43.5" customHeight="1">
      <c r="A83" s="61" t="s">
        <v>268</v>
      </c>
      <c r="B83" s="58" t="s">
        <v>146</v>
      </c>
      <c r="C83" s="58" t="s">
        <v>166</v>
      </c>
      <c r="D83" s="58" t="s">
        <v>223</v>
      </c>
      <c r="E83" s="58"/>
      <c r="F83" s="85">
        <f t="shared" si="19"/>
        <v>390500</v>
      </c>
      <c r="G83" s="85">
        <f t="shared" si="19"/>
        <v>267000</v>
      </c>
      <c r="H83" s="85">
        <f t="shared" si="19"/>
        <v>657500</v>
      </c>
    </row>
    <row r="84" spans="1:8" ht="25.5">
      <c r="A84" s="72" t="s">
        <v>116</v>
      </c>
      <c r="B84" s="58" t="s">
        <v>146</v>
      </c>
      <c r="C84" s="58" t="s">
        <v>166</v>
      </c>
      <c r="D84" s="58" t="s">
        <v>223</v>
      </c>
      <c r="E84" s="58" t="s">
        <v>117</v>
      </c>
      <c r="F84" s="85">
        <f t="shared" si="19"/>
        <v>390500</v>
      </c>
      <c r="G84" s="85">
        <f t="shared" si="19"/>
        <v>267000</v>
      </c>
      <c r="H84" s="85">
        <f t="shared" si="19"/>
        <v>657500</v>
      </c>
    </row>
    <row r="85" spans="1:8" ht="25.5">
      <c r="A85" s="62" t="s">
        <v>118</v>
      </c>
      <c r="B85" s="58" t="s">
        <v>146</v>
      </c>
      <c r="C85" s="58" t="s">
        <v>166</v>
      </c>
      <c r="D85" s="58" t="s">
        <v>223</v>
      </c>
      <c r="E85" s="58" t="s">
        <v>119</v>
      </c>
      <c r="F85" s="85">
        <v>390500</v>
      </c>
      <c r="G85" s="85">
        <v>267000</v>
      </c>
      <c r="H85" s="85">
        <f>F85+G85</f>
        <v>657500</v>
      </c>
    </row>
    <row r="86" spans="1:8" ht="38.25">
      <c r="A86" s="81" t="s">
        <v>249</v>
      </c>
      <c r="B86" s="82" t="s">
        <v>146</v>
      </c>
      <c r="C86" s="82" t="s">
        <v>166</v>
      </c>
      <c r="D86" s="83" t="s">
        <v>269</v>
      </c>
      <c r="E86" s="82"/>
      <c r="F86" s="66">
        <f t="shared" ref="F86:H88" si="20">F87</f>
        <v>300000</v>
      </c>
      <c r="G86" s="66">
        <f t="shared" si="20"/>
        <v>-132000</v>
      </c>
      <c r="H86" s="66">
        <f t="shared" si="20"/>
        <v>168000</v>
      </c>
    </row>
    <row r="87" spans="1:8">
      <c r="A87" s="81" t="s">
        <v>250</v>
      </c>
      <c r="B87" s="82" t="s">
        <v>146</v>
      </c>
      <c r="C87" s="82" t="s">
        <v>166</v>
      </c>
      <c r="D87" s="84" t="s">
        <v>269</v>
      </c>
      <c r="E87" s="82"/>
      <c r="F87" s="66">
        <f>F88</f>
        <v>300000</v>
      </c>
      <c r="G87" s="66">
        <f>G88</f>
        <v>-132000</v>
      </c>
      <c r="H87" s="66">
        <f>H88</f>
        <v>168000</v>
      </c>
    </row>
    <row r="88" spans="1:8" ht="25.5">
      <c r="A88" s="72" t="s">
        <v>116</v>
      </c>
      <c r="B88" s="58" t="s">
        <v>146</v>
      </c>
      <c r="C88" s="58" t="s">
        <v>166</v>
      </c>
      <c r="D88" s="84" t="s">
        <v>269</v>
      </c>
      <c r="E88" s="58" t="s">
        <v>117</v>
      </c>
      <c r="F88" s="85">
        <f t="shared" si="20"/>
        <v>300000</v>
      </c>
      <c r="G88" s="85">
        <f t="shared" si="20"/>
        <v>-132000</v>
      </c>
      <c r="H88" s="85">
        <f t="shared" si="20"/>
        <v>168000</v>
      </c>
    </row>
    <row r="89" spans="1:8" ht="25.5">
      <c r="A89" s="62" t="s">
        <v>118</v>
      </c>
      <c r="B89" s="86" t="s">
        <v>146</v>
      </c>
      <c r="C89" s="86" t="s">
        <v>166</v>
      </c>
      <c r="D89" s="84" t="s">
        <v>269</v>
      </c>
      <c r="E89" s="86" t="s">
        <v>119</v>
      </c>
      <c r="F89" s="85">
        <v>300000</v>
      </c>
      <c r="G89" s="85">
        <v>-132000</v>
      </c>
      <c r="H89" s="85">
        <f>F89+G89</f>
        <v>168000</v>
      </c>
    </row>
    <row r="90" spans="1:8">
      <c r="A90" s="60" t="s">
        <v>214</v>
      </c>
      <c r="B90" s="59" t="s">
        <v>146</v>
      </c>
      <c r="C90" s="59" t="s">
        <v>166</v>
      </c>
      <c r="D90" s="59" t="s">
        <v>210</v>
      </c>
      <c r="E90" s="59"/>
      <c r="F90" s="66">
        <f t="shared" ref="F90:H92" si="21">F91</f>
        <v>45000</v>
      </c>
      <c r="G90" s="66">
        <f t="shared" si="21"/>
        <v>0</v>
      </c>
      <c r="H90" s="66">
        <f t="shared" si="21"/>
        <v>45000</v>
      </c>
    </row>
    <row r="91" spans="1:8" ht="25.5">
      <c r="A91" s="62" t="s">
        <v>209</v>
      </c>
      <c r="B91" s="58" t="s">
        <v>146</v>
      </c>
      <c r="C91" s="58" t="s">
        <v>166</v>
      </c>
      <c r="D91" s="58" t="s">
        <v>211</v>
      </c>
      <c r="E91" s="58"/>
      <c r="F91" s="85">
        <f t="shared" si="21"/>
        <v>45000</v>
      </c>
      <c r="G91" s="85">
        <f t="shared" si="21"/>
        <v>0</v>
      </c>
      <c r="H91" s="85">
        <f t="shared" si="21"/>
        <v>45000</v>
      </c>
    </row>
    <row r="92" spans="1:8">
      <c r="A92" s="62" t="s">
        <v>124</v>
      </c>
      <c r="B92" s="58" t="s">
        <v>146</v>
      </c>
      <c r="C92" s="58" t="s">
        <v>166</v>
      </c>
      <c r="D92" s="58" t="s">
        <v>211</v>
      </c>
      <c r="E92" s="58" t="s">
        <v>121</v>
      </c>
      <c r="F92" s="85">
        <f t="shared" si="21"/>
        <v>45000</v>
      </c>
      <c r="G92" s="85">
        <f t="shared" si="21"/>
        <v>0</v>
      </c>
      <c r="H92" s="85">
        <f t="shared" si="21"/>
        <v>45000</v>
      </c>
    </row>
    <row r="93" spans="1:8" ht="38.25">
      <c r="A93" s="62" t="s">
        <v>125</v>
      </c>
      <c r="B93" s="58" t="s">
        <v>146</v>
      </c>
      <c r="C93" s="58" t="s">
        <v>166</v>
      </c>
      <c r="D93" s="58" t="s">
        <v>211</v>
      </c>
      <c r="E93" s="58" t="s">
        <v>126</v>
      </c>
      <c r="F93" s="85">
        <v>45000</v>
      </c>
      <c r="G93" s="85"/>
      <c r="H93" s="85">
        <f>F93+G93</f>
        <v>45000</v>
      </c>
    </row>
    <row r="94" spans="1:8">
      <c r="A94" s="60" t="s">
        <v>167</v>
      </c>
      <c r="B94" s="59" t="s">
        <v>146</v>
      </c>
      <c r="C94" s="59" t="s">
        <v>168</v>
      </c>
      <c r="D94" s="59"/>
      <c r="E94" s="59"/>
      <c r="F94" s="66">
        <f>F95+F100+F116</f>
        <v>54582218.710000001</v>
      </c>
      <c r="G94" s="66">
        <f>G95+G100+G116</f>
        <v>3720438.7399999998</v>
      </c>
      <c r="H94" s="66">
        <f>H95+H100+H116</f>
        <v>58302657.450000003</v>
      </c>
    </row>
    <row r="95" spans="1:8">
      <c r="A95" s="60" t="s">
        <v>169</v>
      </c>
      <c r="B95" s="59" t="s">
        <v>146</v>
      </c>
      <c r="C95" s="59" t="s">
        <v>170</v>
      </c>
      <c r="D95" s="59"/>
      <c r="E95" s="59"/>
      <c r="F95" s="66">
        <f t="shared" ref="F95:H98" si="22">F96</f>
        <v>900000</v>
      </c>
      <c r="G95" s="66">
        <f t="shared" si="22"/>
        <v>0</v>
      </c>
      <c r="H95" s="66">
        <f t="shared" si="22"/>
        <v>900000</v>
      </c>
    </row>
    <row r="96" spans="1:8" ht="51">
      <c r="A96" s="60" t="s">
        <v>270</v>
      </c>
      <c r="B96" s="59" t="s">
        <v>146</v>
      </c>
      <c r="C96" s="59" t="s">
        <v>170</v>
      </c>
      <c r="D96" s="59" t="s">
        <v>220</v>
      </c>
      <c r="E96" s="59"/>
      <c r="F96" s="66">
        <f t="shared" si="22"/>
        <v>900000</v>
      </c>
      <c r="G96" s="66">
        <f t="shared" si="22"/>
        <v>0</v>
      </c>
      <c r="H96" s="66">
        <f t="shared" si="22"/>
        <v>900000</v>
      </c>
    </row>
    <row r="97" spans="1:8">
      <c r="A97" s="61" t="s">
        <v>198</v>
      </c>
      <c r="B97" s="58" t="s">
        <v>146</v>
      </c>
      <c r="C97" s="58" t="s">
        <v>170</v>
      </c>
      <c r="D97" s="58" t="s">
        <v>221</v>
      </c>
      <c r="E97" s="58"/>
      <c r="F97" s="85">
        <f t="shared" si="22"/>
        <v>900000</v>
      </c>
      <c r="G97" s="85">
        <f t="shared" si="22"/>
        <v>0</v>
      </c>
      <c r="H97" s="85">
        <f t="shared" si="22"/>
        <v>900000</v>
      </c>
    </row>
    <row r="98" spans="1:8">
      <c r="A98" s="62" t="s">
        <v>127</v>
      </c>
      <c r="B98" s="58" t="s">
        <v>146</v>
      </c>
      <c r="C98" s="58" t="s">
        <v>170</v>
      </c>
      <c r="D98" s="58" t="s">
        <v>221</v>
      </c>
      <c r="E98" s="58" t="s">
        <v>128</v>
      </c>
      <c r="F98" s="85">
        <f t="shared" si="22"/>
        <v>900000</v>
      </c>
      <c r="G98" s="85">
        <f t="shared" si="22"/>
        <v>0</v>
      </c>
      <c r="H98" s="85">
        <f t="shared" si="22"/>
        <v>900000</v>
      </c>
    </row>
    <row r="99" spans="1:8">
      <c r="A99" s="62" t="s">
        <v>129</v>
      </c>
      <c r="B99" s="58" t="s">
        <v>146</v>
      </c>
      <c r="C99" s="58" t="s">
        <v>170</v>
      </c>
      <c r="D99" s="58" t="s">
        <v>221</v>
      </c>
      <c r="E99" s="58" t="s">
        <v>130</v>
      </c>
      <c r="F99" s="85">
        <v>900000</v>
      </c>
      <c r="G99" s="85"/>
      <c r="H99" s="85">
        <f>F99+G99</f>
        <v>900000</v>
      </c>
    </row>
    <row r="100" spans="1:8">
      <c r="A100" s="60" t="s">
        <v>171</v>
      </c>
      <c r="B100" s="59" t="s">
        <v>146</v>
      </c>
      <c r="C100" s="59" t="s">
        <v>172</v>
      </c>
      <c r="D100" s="59"/>
      <c r="E100" s="59"/>
      <c r="F100" s="94">
        <f>F101+F105+F109</f>
        <v>3195557.0999999996</v>
      </c>
      <c r="G100" s="94">
        <f>G101+G105+G109</f>
        <v>22010.39</v>
      </c>
      <c r="H100" s="94">
        <f>H101+H105+H109</f>
        <v>3217567.49</v>
      </c>
    </row>
    <row r="101" spans="1:8" ht="25.5">
      <c r="A101" s="60" t="s">
        <v>271</v>
      </c>
      <c r="B101" s="59" t="s">
        <v>146</v>
      </c>
      <c r="C101" s="59" t="s">
        <v>172</v>
      </c>
      <c r="D101" s="59" t="s">
        <v>199</v>
      </c>
      <c r="E101" s="59"/>
      <c r="F101" s="66">
        <f t="shared" ref="F101:H103" si="23">F102</f>
        <v>511666.7</v>
      </c>
      <c r="G101" s="66">
        <f t="shared" si="23"/>
        <v>0</v>
      </c>
      <c r="H101" s="66">
        <f t="shared" si="23"/>
        <v>511666.7</v>
      </c>
    </row>
    <row r="102" spans="1:8" ht="25.5">
      <c r="A102" s="61" t="s">
        <v>272</v>
      </c>
      <c r="B102" s="58" t="s">
        <v>146</v>
      </c>
      <c r="C102" s="58" t="s">
        <v>172</v>
      </c>
      <c r="D102" s="58" t="s">
        <v>200</v>
      </c>
      <c r="E102" s="58"/>
      <c r="F102" s="85">
        <f t="shared" si="23"/>
        <v>511666.7</v>
      </c>
      <c r="G102" s="85">
        <f t="shared" si="23"/>
        <v>0</v>
      </c>
      <c r="H102" s="85">
        <f t="shared" si="23"/>
        <v>511666.7</v>
      </c>
    </row>
    <row r="103" spans="1:8" ht="25.5">
      <c r="A103" s="72" t="s">
        <v>116</v>
      </c>
      <c r="B103" s="58" t="s">
        <v>146</v>
      </c>
      <c r="C103" s="58" t="s">
        <v>172</v>
      </c>
      <c r="D103" s="58" t="s">
        <v>200</v>
      </c>
      <c r="E103" s="58" t="s">
        <v>117</v>
      </c>
      <c r="F103" s="85">
        <f t="shared" si="23"/>
        <v>511666.7</v>
      </c>
      <c r="G103" s="85">
        <f t="shared" si="23"/>
        <v>0</v>
      </c>
      <c r="H103" s="85">
        <f t="shared" si="23"/>
        <v>511666.7</v>
      </c>
    </row>
    <row r="104" spans="1:8" ht="25.5">
      <c r="A104" s="62" t="s">
        <v>118</v>
      </c>
      <c r="B104" s="58" t="s">
        <v>146</v>
      </c>
      <c r="C104" s="58" t="s">
        <v>172</v>
      </c>
      <c r="D104" s="58" t="s">
        <v>200</v>
      </c>
      <c r="E104" s="58" t="s">
        <v>119</v>
      </c>
      <c r="F104" s="85">
        <v>511666.7</v>
      </c>
      <c r="G104" s="85"/>
      <c r="H104" s="85">
        <f>F104+G104</f>
        <v>511666.7</v>
      </c>
    </row>
    <row r="105" spans="1:8" ht="38.25">
      <c r="A105" s="60" t="s">
        <v>245</v>
      </c>
      <c r="B105" s="59" t="s">
        <v>146</v>
      </c>
      <c r="C105" s="59" t="s">
        <v>172</v>
      </c>
      <c r="D105" s="82" t="s">
        <v>246</v>
      </c>
      <c r="E105" s="82"/>
      <c r="F105" s="66">
        <f t="shared" ref="F105:H107" si="24">F106</f>
        <v>200000</v>
      </c>
      <c r="G105" s="66">
        <f t="shared" si="24"/>
        <v>0</v>
      </c>
      <c r="H105" s="66">
        <f t="shared" si="24"/>
        <v>200000</v>
      </c>
    </row>
    <row r="106" spans="1:8" ht="25.5">
      <c r="A106" s="61" t="s">
        <v>247</v>
      </c>
      <c r="B106" s="58" t="s">
        <v>146</v>
      </c>
      <c r="C106" s="58" t="s">
        <v>172</v>
      </c>
      <c r="D106" s="86" t="s">
        <v>273</v>
      </c>
      <c r="E106" s="86"/>
      <c r="F106" s="85">
        <f t="shared" si="24"/>
        <v>200000</v>
      </c>
      <c r="G106" s="85">
        <f t="shared" si="24"/>
        <v>0</v>
      </c>
      <c r="H106" s="85">
        <f t="shared" si="24"/>
        <v>200000</v>
      </c>
    </row>
    <row r="107" spans="1:8" ht="25.5">
      <c r="A107" s="72" t="s">
        <v>116</v>
      </c>
      <c r="B107" s="58" t="s">
        <v>146</v>
      </c>
      <c r="C107" s="58" t="s">
        <v>172</v>
      </c>
      <c r="D107" s="86" t="s">
        <v>273</v>
      </c>
      <c r="E107" s="86" t="s">
        <v>117</v>
      </c>
      <c r="F107" s="85">
        <f t="shared" si="24"/>
        <v>200000</v>
      </c>
      <c r="G107" s="85">
        <f t="shared" si="24"/>
        <v>0</v>
      </c>
      <c r="H107" s="85">
        <f t="shared" si="24"/>
        <v>200000</v>
      </c>
    </row>
    <row r="108" spans="1:8" ht="25.5">
      <c r="A108" s="62" t="s">
        <v>118</v>
      </c>
      <c r="B108" s="58" t="s">
        <v>146</v>
      </c>
      <c r="C108" s="58" t="s">
        <v>172</v>
      </c>
      <c r="D108" s="86" t="s">
        <v>273</v>
      </c>
      <c r="E108" s="86" t="s">
        <v>119</v>
      </c>
      <c r="F108" s="85">
        <v>200000</v>
      </c>
      <c r="G108" s="85"/>
      <c r="H108" s="85">
        <f>F108+G108</f>
        <v>200000</v>
      </c>
    </row>
    <row r="109" spans="1:8" ht="42" customHeight="1">
      <c r="A109" s="95" t="s">
        <v>274</v>
      </c>
      <c r="B109" s="59" t="s">
        <v>146</v>
      </c>
      <c r="C109" s="59" t="s">
        <v>172</v>
      </c>
      <c r="D109" s="82" t="s">
        <v>275</v>
      </c>
      <c r="E109" s="82"/>
      <c r="F109" s="66">
        <f>F110+F113</f>
        <v>2483890.4</v>
      </c>
      <c r="G109" s="66">
        <f t="shared" ref="G109:H109" si="25">G110+G113</f>
        <v>22010.39</v>
      </c>
      <c r="H109" s="66">
        <f t="shared" si="25"/>
        <v>2505900.79</v>
      </c>
    </row>
    <row r="110" spans="1:8" ht="52.5" customHeight="1">
      <c r="A110" s="61" t="s">
        <v>276</v>
      </c>
      <c r="B110" s="58" t="s">
        <v>146</v>
      </c>
      <c r="C110" s="58" t="s">
        <v>172</v>
      </c>
      <c r="D110" s="86" t="s">
        <v>277</v>
      </c>
      <c r="E110" s="82"/>
      <c r="F110" s="85">
        <f t="shared" ref="F110:H111" si="26">F111</f>
        <v>650000</v>
      </c>
      <c r="G110" s="85">
        <f t="shared" si="26"/>
        <v>84571.97</v>
      </c>
      <c r="H110" s="85">
        <f t="shared" si="26"/>
        <v>734571.97</v>
      </c>
    </row>
    <row r="111" spans="1:8" ht="25.5">
      <c r="A111" s="72" t="s">
        <v>116</v>
      </c>
      <c r="B111" s="58" t="s">
        <v>146</v>
      </c>
      <c r="C111" s="58" t="s">
        <v>172</v>
      </c>
      <c r="D111" s="86" t="s">
        <v>277</v>
      </c>
      <c r="E111" s="58" t="s">
        <v>117</v>
      </c>
      <c r="F111" s="85">
        <f t="shared" si="26"/>
        <v>650000</v>
      </c>
      <c r="G111" s="85">
        <f t="shared" si="26"/>
        <v>84571.97</v>
      </c>
      <c r="H111" s="106">
        <f t="shared" si="26"/>
        <v>734571.97</v>
      </c>
    </row>
    <row r="112" spans="1:8" ht="25.5">
      <c r="A112" s="62" t="s">
        <v>118</v>
      </c>
      <c r="B112" s="58" t="s">
        <v>146</v>
      </c>
      <c r="C112" s="58" t="s">
        <v>172</v>
      </c>
      <c r="D112" s="86" t="s">
        <v>277</v>
      </c>
      <c r="E112" s="58" t="s">
        <v>119</v>
      </c>
      <c r="F112" s="85">
        <v>650000</v>
      </c>
      <c r="G112" s="85">
        <v>84571.97</v>
      </c>
      <c r="H112" s="85">
        <f>F112+G112</f>
        <v>734571.97</v>
      </c>
    </row>
    <row r="113" spans="1:8" ht="25.5">
      <c r="A113" s="62" t="s">
        <v>301</v>
      </c>
      <c r="B113" s="58" t="s">
        <v>146</v>
      </c>
      <c r="C113" s="58" t="s">
        <v>172</v>
      </c>
      <c r="D113" s="86" t="s">
        <v>302</v>
      </c>
      <c r="E113" s="58"/>
      <c r="F113" s="85">
        <f>F114</f>
        <v>1833890.4</v>
      </c>
      <c r="G113" s="85">
        <f>G114</f>
        <v>-62561.58</v>
      </c>
      <c r="H113" s="85">
        <f>H114</f>
        <v>1771328.8199999998</v>
      </c>
    </row>
    <row r="114" spans="1:8" ht="25.5">
      <c r="A114" s="72" t="s">
        <v>116</v>
      </c>
      <c r="B114" s="58" t="s">
        <v>146</v>
      </c>
      <c r="C114" s="58" t="s">
        <v>172</v>
      </c>
      <c r="D114" s="86" t="s">
        <v>302</v>
      </c>
      <c r="E114" s="58" t="s">
        <v>117</v>
      </c>
      <c r="F114" s="85">
        <f t="shared" ref="F114:H114" si="27">F115</f>
        <v>1833890.4</v>
      </c>
      <c r="G114" s="85">
        <f t="shared" si="27"/>
        <v>-62561.58</v>
      </c>
      <c r="H114" s="85">
        <f t="shared" si="27"/>
        <v>1771328.8199999998</v>
      </c>
    </row>
    <row r="115" spans="1:8" ht="25.5">
      <c r="A115" s="62" t="s">
        <v>118</v>
      </c>
      <c r="B115" s="58" t="s">
        <v>146</v>
      </c>
      <c r="C115" s="58" t="s">
        <v>172</v>
      </c>
      <c r="D115" s="86" t="s">
        <v>302</v>
      </c>
      <c r="E115" s="58" t="s">
        <v>119</v>
      </c>
      <c r="F115" s="85">
        <v>1833890.4</v>
      </c>
      <c r="G115" s="85">
        <v>-62561.58</v>
      </c>
      <c r="H115" s="85">
        <f>F115+G115</f>
        <v>1771328.8199999998</v>
      </c>
    </row>
    <row r="116" spans="1:8">
      <c r="A116" s="64" t="s">
        <v>173</v>
      </c>
      <c r="B116" s="59" t="s">
        <v>146</v>
      </c>
      <c r="C116" s="59" t="s">
        <v>174</v>
      </c>
      <c r="D116" s="65"/>
      <c r="E116" s="65"/>
      <c r="F116" s="66">
        <f>F117+F127+F131+F140+F143+F134+F139</f>
        <v>50486661.609999999</v>
      </c>
      <c r="G116" s="66">
        <f t="shared" ref="G116:H116" si="28">G117+G127+G131+G140+G143+G134+G139</f>
        <v>3698428.3499999996</v>
      </c>
      <c r="H116" s="66">
        <f t="shared" si="28"/>
        <v>54185089.960000001</v>
      </c>
    </row>
    <row r="117" spans="1:8" ht="38.25">
      <c r="A117" s="60" t="s">
        <v>278</v>
      </c>
      <c r="B117" s="59" t="s">
        <v>146</v>
      </c>
      <c r="C117" s="59" t="s">
        <v>174</v>
      </c>
      <c r="D117" s="59" t="s">
        <v>216</v>
      </c>
      <c r="E117" s="65"/>
      <c r="F117" s="66">
        <f>F118+F121</f>
        <v>33615940</v>
      </c>
      <c r="G117" s="66">
        <f>G118+G121</f>
        <v>-346474.46</v>
      </c>
      <c r="H117" s="66">
        <f>H118+H121</f>
        <v>33269465.539999999</v>
      </c>
    </row>
    <row r="118" spans="1:8">
      <c r="A118" s="62" t="s">
        <v>201</v>
      </c>
      <c r="B118" s="58" t="s">
        <v>146</v>
      </c>
      <c r="C118" s="58" t="s">
        <v>174</v>
      </c>
      <c r="D118" s="58" t="s">
        <v>217</v>
      </c>
      <c r="E118" s="71"/>
      <c r="F118" s="85">
        <f t="shared" ref="F118:H119" si="29">F119</f>
        <v>3402360</v>
      </c>
      <c r="G118" s="85">
        <f t="shared" si="29"/>
        <v>-346474.46</v>
      </c>
      <c r="H118" s="85">
        <f t="shared" si="29"/>
        <v>3055885.54</v>
      </c>
    </row>
    <row r="119" spans="1:8" ht="25.5">
      <c r="A119" s="72" t="s">
        <v>116</v>
      </c>
      <c r="B119" s="58" t="s">
        <v>146</v>
      </c>
      <c r="C119" s="58" t="s">
        <v>174</v>
      </c>
      <c r="D119" s="58" t="s">
        <v>217</v>
      </c>
      <c r="E119" s="71">
        <v>200</v>
      </c>
      <c r="F119" s="85">
        <f t="shared" si="29"/>
        <v>3402360</v>
      </c>
      <c r="G119" s="85">
        <f t="shared" si="29"/>
        <v>-346474.46</v>
      </c>
      <c r="H119" s="85">
        <f t="shared" si="29"/>
        <v>3055885.54</v>
      </c>
    </row>
    <row r="120" spans="1:8" ht="25.5">
      <c r="A120" s="62" t="s">
        <v>118</v>
      </c>
      <c r="B120" s="58" t="s">
        <v>146</v>
      </c>
      <c r="C120" s="58" t="s">
        <v>174</v>
      </c>
      <c r="D120" s="58" t="s">
        <v>217</v>
      </c>
      <c r="E120" s="71">
        <v>240</v>
      </c>
      <c r="F120" s="85">
        <v>3402360</v>
      </c>
      <c r="G120" s="85">
        <v>-346474.46</v>
      </c>
      <c r="H120" s="85">
        <f>F120+G120</f>
        <v>3055885.54</v>
      </c>
    </row>
    <row r="121" spans="1:8">
      <c r="A121" s="62" t="s">
        <v>202</v>
      </c>
      <c r="B121" s="58" t="s">
        <v>146</v>
      </c>
      <c r="C121" s="58" t="s">
        <v>174</v>
      </c>
      <c r="D121" s="58" t="s">
        <v>218</v>
      </c>
      <c r="E121" s="71"/>
      <c r="F121" s="85">
        <f>F124+F122</f>
        <v>30213580</v>
      </c>
      <c r="G121" s="85">
        <f t="shared" ref="G121:H121" si="30">G124+G122</f>
        <v>0</v>
      </c>
      <c r="H121" s="85">
        <f t="shared" si="30"/>
        <v>30213580</v>
      </c>
    </row>
    <row r="122" spans="1:8" ht="25.5">
      <c r="A122" s="72" t="s">
        <v>116</v>
      </c>
      <c r="B122" s="58" t="s">
        <v>146</v>
      </c>
      <c r="C122" s="58" t="s">
        <v>174</v>
      </c>
      <c r="D122" s="58" t="s">
        <v>218</v>
      </c>
      <c r="E122" s="71">
        <v>200</v>
      </c>
      <c r="F122" s="85">
        <f>F123</f>
        <v>380060</v>
      </c>
      <c r="G122" s="85">
        <f>G123</f>
        <v>0</v>
      </c>
      <c r="H122" s="85">
        <f>H123</f>
        <v>380060</v>
      </c>
    </row>
    <row r="123" spans="1:8" ht="25.5">
      <c r="A123" s="62" t="s">
        <v>118</v>
      </c>
      <c r="B123" s="58" t="s">
        <v>146</v>
      </c>
      <c r="C123" s="58" t="s">
        <v>174</v>
      </c>
      <c r="D123" s="58" t="s">
        <v>218</v>
      </c>
      <c r="E123" s="71">
        <v>240</v>
      </c>
      <c r="F123" s="85">
        <v>380060</v>
      </c>
      <c r="G123" s="85"/>
      <c r="H123" s="85">
        <f>F123+G123</f>
        <v>380060</v>
      </c>
    </row>
    <row r="124" spans="1:8" ht="25.5">
      <c r="A124" s="62" t="s">
        <v>131</v>
      </c>
      <c r="B124" s="58" t="s">
        <v>146</v>
      </c>
      <c r="C124" s="58" t="s">
        <v>174</v>
      </c>
      <c r="D124" s="58" t="s">
        <v>218</v>
      </c>
      <c r="E124" s="71">
        <v>600</v>
      </c>
      <c r="F124" s="85">
        <f>F125+F126</f>
        <v>29833520</v>
      </c>
      <c r="G124" s="85">
        <f t="shared" ref="G124:H124" si="31">G125+G126</f>
        <v>0</v>
      </c>
      <c r="H124" s="85">
        <f t="shared" si="31"/>
        <v>29833520</v>
      </c>
    </row>
    <row r="125" spans="1:8" ht="51">
      <c r="A125" s="62" t="s">
        <v>132</v>
      </c>
      <c r="B125" s="58" t="s">
        <v>146</v>
      </c>
      <c r="C125" s="58" t="s">
        <v>174</v>
      </c>
      <c r="D125" s="58" t="s">
        <v>218</v>
      </c>
      <c r="E125" s="71">
        <v>621</v>
      </c>
      <c r="F125" s="85">
        <v>24639069</v>
      </c>
      <c r="G125" s="85"/>
      <c r="H125" s="85">
        <f>F125+G125</f>
        <v>24639069</v>
      </c>
    </row>
    <row r="126" spans="1:8">
      <c r="A126" s="62" t="s">
        <v>311</v>
      </c>
      <c r="B126" s="58" t="s">
        <v>146</v>
      </c>
      <c r="C126" s="58" t="s">
        <v>174</v>
      </c>
      <c r="D126" s="58" t="s">
        <v>218</v>
      </c>
      <c r="E126" s="71">
        <v>622</v>
      </c>
      <c r="F126" s="85">
        <v>5194451</v>
      </c>
      <c r="G126" s="85"/>
      <c r="H126" s="85">
        <f>F126+G126</f>
        <v>5194451</v>
      </c>
    </row>
    <row r="127" spans="1:8" ht="38.25">
      <c r="A127" s="60" t="s">
        <v>230</v>
      </c>
      <c r="B127" s="59" t="s">
        <v>146</v>
      </c>
      <c r="C127" s="59" t="s">
        <v>174</v>
      </c>
      <c r="D127" s="59" t="s">
        <v>234</v>
      </c>
      <c r="E127" s="65"/>
      <c r="F127" s="66">
        <f t="shared" ref="F127:H129" si="32">F128</f>
        <v>0</v>
      </c>
      <c r="G127" s="66">
        <f t="shared" si="32"/>
        <v>0</v>
      </c>
      <c r="H127" s="66">
        <f t="shared" si="32"/>
        <v>0</v>
      </c>
    </row>
    <row r="128" spans="1:8" ht="38.25">
      <c r="A128" s="62" t="s">
        <v>231</v>
      </c>
      <c r="B128" s="58" t="s">
        <v>146</v>
      </c>
      <c r="C128" s="58" t="s">
        <v>174</v>
      </c>
      <c r="D128" s="58" t="s">
        <v>234</v>
      </c>
      <c r="E128" s="71"/>
      <c r="F128" s="85">
        <f t="shared" si="32"/>
        <v>0</v>
      </c>
      <c r="G128" s="85">
        <f t="shared" si="32"/>
        <v>0</v>
      </c>
      <c r="H128" s="85">
        <f t="shared" si="32"/>
        <v>0</v>
      </c>
    </row>
    <row r="129" spans="1:8" ht="25.5">
      <c r="A129" s="72" t="s">
        <v>116</v>
      </c>
      <c r="B129" s="58" t="s">
        <v>146</v>
      </c>
      <c r="C129" s="58" t="s">
        <v>174</v>
      </c>
      <c r="D129" s="58" t="s">
        <v>234</v>
      </c>
      <c r="E129" s="71">
        <v>200</v>
      </c>
      <c r="F129" s="85">
        <f t="shared" si="32"/>
        <v>0</v>
      </c>
      <c r="G129" s="85">
        <f t="shared" si="32"/>
        <v>0</v>
      </c>
      <c r="H129" s="85">
        <f t="shared" si="32"/>
        <v>0</v>
      </c>
    </row>
    <row r="130" spans="1:8" ht="25.5">
      <c r="A130" s="62" t="s">
        <v>118</v>
      </c>
      <c r="B130" s="58" t="s">
        <v>146</v>
      </c>
      <c r="C130" s="58" t="s">
        <v>174</v>
      </c>
      <c r="D130" s="58" t="s">
        <v>234</v>
      </c>
      <c r="E130" s="71">
        <v>240</v>
      </c>
      <c r="F130" s="85"/>
      <c r="G130" s="85"/>
      <c r="H130" s="85">
        <f>F130+G130</f>
        <v>0</v>
      </c>
    </row>
    <row r="131" spans="1:8" ht="25.5">
      <c r="A131" s="64" t="s">
        <v>303</v>
      </c>
      <c r="B131" s="59" t="s">
        <v>146</v>
      </c>
      <c r="C131" s="59" t="s">
        <v>174</v>
      </c>
      <c r="D131" s="59" t="s">
        <v>304</v>
      </c>
      <c r="E131" s="65"/>
      <c r="F131" s="66">
        <f>F132</f>
        <v>9612764.4100000001</v>
      </c>
      <c r="G131" s="66">
        <f t="shared" ref="G131:H138" si="33">G132</f>
        <v>-7465474.1200000001</v>
      </c>
      <c r="H131" s="66">
        <f t="shared" si="33"/>
        <v>2147290.29</v>
      </c>
    </row>
    <row r="132" spans="1:8" ht="25.5">
      <c r="A132" s="72" t="s">
        <v>116</v>
      </c>
      <c r="B132" s="58" t="s">
        <v>146</v>
      </c>
      <c r="C132" s="58" t="s">
        <v>174</v>
      </c>
      <c r="D132" s="58" t="s">
        <v>304</v>
      </c>
      <c r="E132" s="71">
        <v>200</v>
      </c>
      <c r="F132" s="85">
        <f t="shared" ref="F132" si="34">F133</f>
        <v>9612764.4100000001</v>
      </c>
      <c r="G132" s="85">
        <f t="shared" si="33"/>
        <v>-7465474.1200000001</v>
      </c>
      <c r="H132" s="85">
        <f t="shared" si="33"/>
        <v>2147290.29</v>
      </c>
    </row>
    <row r="133" spans="1:8" ht="25.5">
      <c r="A133" s="62" t="s">
        <v>118</v>
      </c>
      <c r="B133" s="58" t="s">
        <v>146</v>
      </c>
      <c r="C133" s="58" t="s">
        <v>174</v>
      </c>
      <c r="D133" s="58" t="s">
        <v>304</v>
      </c>
      <c r="E133" s="71">
        <v>240</v>
      </c>
      <c r="F133" s="85">
        <v>9612764.4100000001</v>
      </c>
      <c r="G133" s="85">
        <v>-7465474.1200000001</v>
      </c>
      <c r="H133" s="85">
        <f>F133+G133</f>
        <v>2147290.29</v>
      </c>
    </row>
    <row r="134" spans="1:8" ht="38.25">
      <c r="A134" s="64" t="s">
        <v>320</v>
      </c>
      <c r="B134" s="59" t="s">
        <v>146</v>
      </c>
      <c r="C134" s="59" t="s">
        <v>174</v>
      </c>
      <c r="D134" s="59" t="s">
        <v>321</v>
      </c>
      <c r="E134" s="65"/>
      <c r="F134" s="66">
        <f>F135</f>
        <v>0</v>
      </c>
      <c r="G134" s="66">
        <f t="shared" si="33"/>
        <v>7466214.9299999997</v>
      </c>
      <c r="H134" s="66">
        <f t="shared" si="33"/>
        <v>7466214.9299999997</v>
      </c>
    </row>
    <row r="135" spans="1:8" ht="25.5">
      <c r="A135" s="72" t="s">
        <v>116</v>
      </c>
      <c r="B135" s="58" t="s">
        <v>146</v>
      </c>
      <c r="C135" s="58" t="s">
        <v>174</v>
      </c>
      <c r="D135" s="58" t="s">
        <v>321</v>
      </c>
      <c r="E135" s="71">
        <v>200</v>
      </c>
      <c r="F135" s="85">
        <f t="shared" ref="F135" si="35">F136</f>
        <v>0</v>
      </c>
      <c r="G135" s="85">
        <f t="shared" si="33"/>
        <v>7466214.9299999997</v>
      </c>
      <c r="H135" s="85">
        <f t="shared" si="33"/>
        <v>7466214.9299999997</v>
      </c>
    </row>
    <row r="136" spans="1:8" ht="25.5">
      <c r="A136" s="62" t="s">
        <v>118</v>
      </c>
      <c r="B136" s="58" t="s">
        <v>146</v>
      </c>
      <c r="C136" s="58" t="s">
        <v>174</v>
      </c>
      <c r="D136" s="58" t="s">
        <v>321</v>
      </c>
      <c r="E136" s="71">
        <v>240</v>
      </c>
      <c r="F136" s="85"/>
      <c r="G136" s="85">
        <v>7466214.9299999997</v>
      </c>
      <c r="H136" s="85">
        <f>F136+G136</f>
        <v>7466214.9299999997</v>
      </c>
    </row>
    <row r="137" spans="1:8" ht="38.25">
      <c r="A137" s="64" t="s">
        <v>324</v>
      </c>
      <c r="B137" s="59" t="s">
        <v>146</v>
      </c>
      <c r="C137" s="59" t="s">
        <v>174</v>
      </c>
      <c r="D137" s="59" t="s">
        <v>252</v>
      </c>
      <c r="E137" s="65"/>
      <c r="F137" s="66">
        <f>F138</f>
        <v>0</v>
      </c>
      <c r="G137" s="66">
        <f t="shared" si="33"/>
        <v>3848162</v>
      </c>
      <c r="H137" s="66">
        <f t="shared" si="33"/>
        <v>3848162</v>
      </c>
    </row>
    <row r="138" spans="1:8" ht="25.5">
      <c r="A138" s="72" t="s">
        <v>116</v>
      </c>
      <c r="B138" s="58" t="s">
        <v>146</v>
      </c>
      <c r="C138" s="58" t="s">
        <v>174</v>
      </c>
      <c r="D138" s="58" t="s">
        <v>252</v>
      </c>
      <c r="E138" s="71">
        <v>200</v>
      </c>
      <c r="F138" s="85">
        <f t="shared" ref="F138" si="36">F139</f>
        <v>0</v>
      </c>
      <c r="G138" s="85">
        <f t="shared" si="33"/>
        <v>3848162</v>
      </c>
      <c r="H138" s="85">
        <f t="shared" si="33"/>
        <v>3848162</v>
      </c>
    </row>
    <row r="139" spans="1:8" ht="25.5">
      <c r="A139" s="62" t="s">
        <v>118</v>
      </c>
      <c r="B139" s="58" t="s">
        <v>146</v>
      </c>
      <c r="C139" s="58" t="s">
        <v>174</v>
      </c>
      <c r="D139" s="58" t="s">
        <v>252</v>
      </c>
      <c r="E139" s="71">
        <v>240</v>
      </c>
      <c r="F139" s="85"/>
      <c r="G139" s="85">
        <v>3848162</v>
      </c>
      <c r="H139" s="85">
        <f>F139+G139</f>
        <v>3848162</v>
      </c>
    </row>
    <row r="140" spans="1:8" ht="38.25">
      <c r="A140" s="64" t="s">
        <v>293</v>
      </c>
      <c r="B140" s="59" t="s">
        <v>146</v>
      </c>
      <c r="C140" s="59" t="s">
        <v>174</v>
      </c>
      <c r="D140" s="59" t="s">
        <v>294</v>
      </c>
      <c r="E140" s="65"/>
      <c r="F140" s="66">
        <f>F141</f>
        <v>1895000</v>
      </c>
      <c r="G140" s="66">
        <f t="shared" ref="G140:H140" si="37">G141</f>
        <v>196000</v>
      </c>
      <c r="H140" s="66">
        <f t="shared" si="37"/>
        <v>2091000</v>
      </c>
    </row>
    <row r="141" spans="1:8" ht="25.5">
      <c r="A141" s="72" t="s">
        <v>116</v>
      </c>
      <c r="B141" s="58" t="s">
        <v>146</v>
      </c>
      <c r="C141" s="58" t="s">
        <v>174</v>
      </c>
      <c r="D141" s="58" t="s">
        <v>294</v>
      </c>
      <c r="E141" s="71">
        <v>200</v>
      </c>
      <c r="F141" s="85">
        <f>F142</f>
        <v>1895000</v>
      </c>
      <c r="G141" s="85">
        <f>G142</f>
        <v>196000</v>
      </c>
      <c r="H141" s="85">
        <f>H142</f>
        <v>2091000</v>
      </c>
    </row>
    <row r="142" spans="1:8" ht="25.5">
      <c r="A142" s="101" t="s">
        <v>118</v>
      </c>
      <c r="B142" s="102" t="s">
        <v>146</v>
      </c>
      <c r="C142" s="102" t="s">
        <v>174</v>
      </c>
      <c r="D142" s="102" t="s">
        <v>294</v>
      </c>
      <c r="E142" s="103">
        <v>240</v>
      </c>
      <c r="F142" s="105">
        <v>1895000</v>
      </c>
      <c r="G142" s="105">
        <v>196000</v>
      </c>
      <c r="H142" s="105">
        <f>F142+G142</f>
        <v>2091000</v>
      </c>
    </row>
    <row r="143" spans="1:8" ht="25.5">
      <c r="A143" s="64" t="s">
        <v>296</v>
      </c>
      <c r="B143" s="59" t="s">
        <v>146</v>
      </c>
      <c r="C143" s="59" t="s">
        <v>174</v>
      </c>
      <c r="D143" s="59" t="s">
        <v>295</v>
      </c>
      <c r="E143" s="65"/>
      <c r="F143" s="66">
        <f>F144</f>
        <v>5362957.2</v>
      </c>
      <c r="G143" s="66">
        <f t="shared" ref="G143:H144" si="38">G144</f>
        <v>0</v>
      </c>
      <c r="H143" s="66">
        <f t="shared" si="38"/>
        <v>5362957.2</v>
      </c>
    </row>
    <row r="144" spans="1:8" ht="25.5">
      <c r="A144" s="72" t="s">
        <v>116</v>
      </c>
      <c r="B144" s="58" t="s">
        <v>146</v>
      </c>
      <c r="C144" s="58" t="s">
        <v>174</v>
      </c>
      <c r="D144" s="58" t="s">
        <v>295</v>
      </c>
      <c r="E144" s="71">
        <v>200</v>
      </c>
      <c r="F144" s="85">
        <f>F145</f>
        <v>5362957.2</v>
      </c>
      <c r="G144" s="85">
        <f t="shared" si="38"/>
        <v>0</v>
      </c>
      <c r="H144" s="85">
        <f t="shared" si="38"/>
        <v>5362957.2</v>
      </c>
    </row>
    <row r="145" spans="1:8" ht="25.5">
      <c r="A145" s="101" t="s">
        <v>118</v>
      </c>
      <c r="B145" s="102" t="s">
        <v>146</v>
      </c>
      <c r="C145" s="102" t="s">
        <v>174</v>
      </c>
      <c r="D145" s="102" t="s">
        <v>295</v>
      </c>
      <c r="E145" s="103">
        <v>240</v>
      </c>
      <c r="F145" s="105">
        <v>5362957.2</v>
      </c>
      <c r="G145" s="105"/>
      <c r="H145" s="105">
        <f>F145+G145</f>
        <v>5362957.2</v>
      </c>
    </row>
    <row r="146" spans="1:8">
      <c r="A146" s="64" t="s">
        <v>175</v>
      </c>
      <c r="B146" s="59" t="s">
        <v>146</v>
      </c>
      <c r="C146" s="59" t="s">
        <v>176</v>
      </c>
      <c r="D146" s="59"/>
      <c r="E146" s="59"/>
      <c r="F146" s="66">
        <f>F147</f>
        <v>10550000</v>
      </c>
      <c r="G146" s="66">
        <f>G147</f>
        <v>408487.06</v>
      </c>
      <c r="H146" s="66">
        <f>H147</f>
        <v>10958487.060000001</v>
      </c>
    </row>
    <row r="147" spans="1:8">
      <c r="A147" s="60" t="s">
        <v>177</v>
      </c>
      <c r="B147" s="59" t="s">
        <v>146</v>
      </c>
      <c r="C147" s="59" t="s">
        <v>178</v>
      </c>
      <c r="D147" s="59"/>
      <c r="E147" s="59"/>
      <c r="F147" s="66">
        <f>F148+F157+F154</f>
        <v>10550000</v>
      </c>
      <c r="G147" s="66">
        <f t="shared" ref="G147:H147" si="39">G148+G157+G154</f>
        <v>408487.06</v>
      </c>
      <c r="H147" s="66">
        <f t="shared" si="39"/>
        <v>10958487.060000001</v>
      </c>
    </row>
    <row r="148" spans="1:8" ht="31.5" customHeight="1">
      <c r="A148" s="60" t="s">
        <v>279</v>
      </c>
      <c r="B148" s="59" t="s">
        <v>146</v>
      </c>
      <c r="C148" s="59" t="s">
        <v>178</v>
      </c>
      <c r="D148" s="59" t="s">
        <v>203</v>
      </c>
      <c r="E148" s="59"/>
      <c r="F148" s="66">
        <f>F149</f>
        <v>8758000</v>
      </c>
      <c r="G148" s="66">
        <f>G149</f>
        <v>0</v>
      </c>
      <c r="H148" s="66">
        <f>H149</f>
        <v>8758000</v>
      </c>
    </row>
    <row r="149" spans="1:8" ht="38.25">
      <c r="A149" s="61" t="s">
        <v>280</v>
      </c>
      <c r="B149" s="58" t="s">
        <v>146</v>
      </c>
      <c r="C149" s="58" t="s">
        <v>178</v>
      </c>
      <c r="D149" s="58" t="s">
        <v>204</v>
      </c>
      <c r="E149" s="58"/>
      <c r="F149" s="85">
        <f>F150+F152</f>
        <v>8758000</v>
      </c>
      <c r="G149" s="85">
        <f>G150+G152</f>
        <v>0</v>
      </c>
      <c r="H149" s="85">
        <f>H150+H152</f>
        <v>8758000</v>
      </c>
    </row>
    <row r="150" spans="1:8" ht="25.5">
      <c r="A150" s="72" t="s">
        <v>116</v>
      </c>
      <c r="B150" s="58" t="s">
        <v>146</v>
      </c>
      <c r="C150" s="58" t="s">
        <v>178</v>
      </c>
      <c r="D150" s="58" t="s">
        <v>204</v>
      </c>
      <c r="E150" s="58" t="s">
        <v>117</v>
      </c>
      <c r="F150" s="85">
        <f>F151</f>
        <v>458000</v>
      </c>
      <c r="G150" s="85">
        <f>G151</f>
        <v>0</v>
      </c>
      <c r="H150" s="85">
        <f>H151</f>
        <v>458000</v>
      </c>
    </row>
    <row r="151" spans="1:8" ht="25.5">
      <c r="A151" s="62" t="s">
        <v>118</v>
      </c>
      <c r="B151" s="58" t="s">
        <v>146</v>
      </c>
      <c r="C151" s="58" t="s">
        <v>178</v>
      </c>
      <c r="D151" s="58" t="s">
        <v>204</v>
      </c>
      <c r="E151" s="58" t="s">
        <v>119</v>
      </c>
      <c r="F151" s="85">
        <v>458000</v>
      </c>
      <c r="G151" s="85"/>
      <c r="H151" s="85">
        <f>F151+G151</f>
        <v>458000</v>
      </c>
    </row>
    <row r="152" spans="1:8">
      <c r="A152" s="62" t="s">
        <v>133</v>
      </c>
      <c r="B152" s="58" t="s">
        <v>146</v>
      </c>
      <c r="C152" s="58" t="s">
        <v>178</v>
      </c>
      <c r="D152" s="58" t="s">
        <v>204</v>
      </c>
      <c r="E152" s="58" t="s">
        <v>134</v>
      </c>
      <c r="F152" s="85">
        <f>F153</f>
        <v>8300000</v>
      </c>
      <c r="G152" s="85">
        <f>G153</f>
        <v>0</v>
      </c>
      <c r="H152" s="85">
        <f>H153</f>
        <v>8300000</v>
      </c>
    </row>
    <row r="153" spans="1:8" ht="51">
      <c r="A153" s="62" t="s">
        <v>135</v>
      </c>
      <c r="B153" s="58" t="s">
        <v>146</v>
      </c>
      <c r="C153" s="58" t="s">
        <v>178</v>
      </c>
      <c r="D153" s="58" t="s">
        <v>204</v>
      </c>
      <c r="E153" s="58" t="s">
        <v>179</v>
      </c>
      <c r="F153" s="85">
        <v>8300000</v>
      </c>
      <c r="G153" s="85"/>
      <c r="H153" s="85">
        <f>F153+G153</f>
        <v>8300000</v>
      </c>
    </row>
    <row r="154" spans="1:8" ht="38.25">
      <c r="A154" s="64" t="s">
        <v>322</v>
      </c>
      <c r="B154" s="59" t="s">
        <v>146</v>
      </c>
      <c r="C154" s="59" t="s">
        <v>178</v>
      </c>
      <c r="D154" s="59" t="s">
        <v>323</v>
      </c>
      <c r="E154" s="59"/>
      <c r="F154" s="66">
        <f>F155</f>
        <v>0</v>
      </c>
      <c r="G154" s="66">
        <f t="shared" ref="G154:H154" si="40">G155</f>
        <v>408487.06</v>
      </c>
      <c r="H154" s="66">
        <f t="shared" si="40"/>
        <v>408487.06</v>
      </c>
    </row>
    <row r="155" spans="1:8" ht="25.5">
      <c r="A155" s="72" t="s">
        <v>116</v>
      </c>
      <c r="B155" s="58" t="s">
        <v>146</v>
      </c>
      <c r="C155" s="58" t="s">
        <v>178</v>
      </c>
      <c r="D155" s="58" t="s">
        <v>323</v>
      </c>
      <c r="E155" s="58" t="s">
        <v>117</v>
      </c>
      <c r="F155" s="85">
        <f>F156</f>
        <v>0</v>
      </c>
      <c r="G155" s="85">
        <f>G156</f>
        <v>408487.06</v>
      </c>
      <c r="H155" s="85">
        <f>H156</f>
        <v>408487.06</v>
      </c>
    </row>
    <row r="156" spans="1:8" ht="25.5">
      <c r="A156" s="62" t="s">
        <v>118</v>
      </c>
      <c r="B156" s="58" t="s">
        <v>146</v>
      </c>
      <c r="C156" s="58" t="s">
        <v>178</v>
      </c>
      <c r="D156" s="58" t="s">
        <v>323</v>
      </c>
      <c r="E156" s="58" t="s">
        <v>119</v>
      </c>
      <c r="F156" s="85"/>
      <c r="G156" s="85">
        <v>408487.06</v>
      </c>
      <c r="H156" s="85">
        <f>F156+G156</f>
        <v>408487.06</v>
      </c>
    </row>
    <row r="157" spans="1:8" ht="38.25">
      <c r="A157" s="60" t="s">
        <v>281</v>
      </c>
      <c r="B157" s="59" t="s">
        <v>146</v>
      </c>
      <c r="C157" s="59" t="s">
        <v>178</v>
      </c>
      <c r="D157" s="59" t="s">
        <v>207</v>
      </c>
      <c r="E157" s="59"/>
      <c r="F157" s="66">
        <f>F158</f>
        <v>1792000</v>
      </c>
      <c r="G157" s="66">
        <f>G158</f>
        <v>0</v>
      </c>
      <c r="H157" s="66">
        <f>H158</f>
        <v>1792000</v>
      </c>
    </row>
    <row r="158" spans="1:8" ht="39.75" customHeight="1">
      <c r="A158" s="61" t="s">
        <v>282</v>
      </c>
      <c r="B158" s="58" t="s">
        <v>146</v>
      </c>
      <c r="C158" s="58" t="s">
        <v>178</v>
      </c>
      <c r="D158" s="58" t="s">
        <v>208</v>
      </c>
      <c r="E158" s="58"/>
      <c r="F158" s="85">
        <f>F159+F161</f>
        <v>1792000</v>
      </c>
      <c r="G158" s="85">
        <f>G159+G161</f>
        <v>0</v>
      </c>
      <c r="H158" s="85">
        <f>H159+H161</f>
        <v>1792000</v>
      </c>
    </row>
    <row r="159" spans="1:8" ht="25.5">
      <c r="A159" s="72" t="s">
        <v>116</v>
      </c>
      <c r="B159" s="58" t="s">
        <v>146</v>
      </c>
      <c r="C159" s="58" t="s">
        <v>178</v>
      </c>
      <c r="D159" s="58" t="s">
        <v>208</v>
      </c>
      <c r="E159" s="58" t="s">
        <v>117</v>
      </c>
      <c r="F159" s="85">
        <f>F160</f>
        <v>750000</v>
      </c>
      <c r="G159" s="85">
        <f>G160</f>
        <v>0</v>
      </c>
      <c r="H159" s="85">
        <f>H160</f>
        <v>750000</v>
      </c>
    </row>
    <row r="160" spans="1:8" ht="25.5">
      <c r="A160" s="62" t="s">
        <v>118</v>
      </c>
      <c r="B160" s="58" t="s">
        <v>180</v>
      </c>
      <c r="C160" s="58" t="s">
        <v>178</v>
      </c>
      <c r="D160" s="58" t="s">
        <v>208</v>
      </c>
      <c r="E160" s="58" t="s">
        <v>119</v>
      </c>
      <c r="F160" s="85">
        <v>750000</v>
      </c>
      <c r="G160" s="85"/>
      <c r="H160" s="85">
        <f>F160+G160</f>
        <v>750000</v>
      </c>
    </row>
    <row r="161" spans="1:8">
      <c r="A161" s="61" t="s">
        <v>137</v>
      </c>
      <c r="B161" s="58" t="s">
        <v>146</v>
      </c>
      <c r="C161" s="58" t="s">
        <v>178</v>
      </c>
      <c r="D161" s="58" t="s">
        <v>208</v>
      </c>
      <c r="E161" s="58" t="s">
        <v>138</v>
      </c>
      <c r="F161" s="85">
        <f>F162</f>
        <v>1042000</v>
      </c>
      <c r="G161" s="85">
        <f>G162</f>
        <v>0</v>
      </c>
      <c r="H161" s="85">
        <f>H162</f>
        <v>1042000</v>
      </c>
    </row>
    <row r="162" spans="1:8">
      <c r="A162" s="61" t="s">
        <v>139</v>
      </c>
      <c r="B162" s="58" t="s">
        <v>146</v>
      </c>
      <c r="C162" s="58" t="s">
        <v>178</v>
      </c>
      <c r="D162" s="58" t="s">
        <v>208</v>
      </c>
      <c r="E162" s="58" t="s">
        <v>140</v>
      </c>
      <c r="F162" s="85">
        <v>1042000</v>
      </c>
      <c r="G162" s="85"/>
      <c r="H162" s="85">
        <f>F162+G162</f>
        <v>1042000</v>
      </c>
    </row>
    <row r="163" spans="1:8">
      <c r="A163" s="60" t="s">
        <v>181</v>
      </c>
      <c r="B163" s="59" t="s">
        <v>146</v>
      </c>
      <c r="C163" s="59" t="s">
        <v>182</v>
      </c>
      <c r="D163" s="59"/>
      <c r="E163" s="59"/>
      <c r="F163" s="66">
        <f>F164+F169</f>
        <v>170000</v>
      </c>
      <c r="G163" s="66">
        <f t="shared" ref="G163:H163" si="41">G164+G169</f>
        <v>70427.429999999993</v>
      </c>
      <c r="H163" s="66">
        <f t="shared" si="41"/>
        <v>240427.43</v>
      </c>
    </row>
    <row r="164" spans="1:8">
      <c r="A164" s="60" t="s">
        <v>183</v>
      </c>
      <c r="B164" s="59" t="s">
        <v>146</v>
      </c>
      <c r="C164" s="59" t="s">
        <v>184</v>
      </c>
      <c r="D164" s="59"/>
      <c r="E164" s="59"/>
      <c r="F164" s="66">
        <f t="shared" ref="F164:H167" si="42">F165</f>
        <v>20000</v>
      </c>
      <c r="G164" s="66">
        <f t="shared" si="42"/>
        <v>0</v>
      </c>
      <c r="H164" s="66">
        <f t="shared" si="42"/>
        <v>20000</v>
      </c>
    </row>
    <row r="165" spans="1:8" ht="54.75" customHeight="1">
      <c r="A165" s="60" t="s">
        <v>283</v>
      </c>
      <c r="B165" s="59" t="s">
        <v>146</v>
      </c>
      <c r="C165" s="59" t="s">
        <v>184</v>
      </c>
      <c r="D165" s="59" t="s">
        <v>197</v>
      </c>
      <c r="E165" s="59"/>
      <c r="F165" s="66">
        <f t="shared" si="42"/>
        <v>20000</v>
      </c>
      <c r="G165" s="66">
        <f t="shared" si="42"/>
        <v>0</v>
      </c>
      <c r="H165" s="66">
        <f t="shared" si="42"/>
        <v>20000</v>
      </c>
    </row>
    <row r="166" spans="1:8" ht="25.5">
      <c r="A166" s="34" t="s">
        <v>136</v>
      </c>
      <c r="B166" s="58" t="s">
        <v>146</v>
      </c>
      <c r="C166" s="58" t="s">
        <v>184</v>
      </c>
      <c r="D166" s="58" t="s">
        <v>215</v>
      </c>
      <c r="E166" s="58"/>
      <c r="F166" s="85">
        <f t="shared" si="42"/>
        <v>20000</v>
      </c>
      <c r="G166" s="85">
        <f t="shared" si="42"/>
        <v>0</v>
      </c>
      <c r="H166" s="85">
        <f t="shared" si="42"/>
        <v>20000</v>
      </c>
    </row>
    <row r="167" spans="1:8">
      <c r="A167" s="61" t="s">
        <v>137</v>
      </c>
      <c r="B167" s="58" t="s">
        <v>146</v>
      </c>
      <c r="C167" s="58" t="s">
        <v>184</v>
      </c>
      <c r="D167" s="58" t="s">
        <v>215</v>
      </c>
      <c r="E167" s="58" t="s">
        <v>138</v>
      </c>
      <c r="F167" s="85">
        <f t="shared" si="42"/>
        <v>20000</v>
      </c>
      <c r="G167" s="85">
        <f t="shared" si="42"/>
        <v>0</v>
      </c>
      <c r="H167" s="85">
        <f t="shared" si="42"/>
        <v>20000</v>
      </c>
    </row>
    <row r="168" spans="1:8">
      <c r="A168" s="61" t="s">
        <v>139</v>
      </c>
      <c r="B168" s="58" t="s">
        <v>146</v>
      </c>
      <c r="C168" s="58" t="s">
        <v>184</v>
      </c>
      <c r="D168" s="58" t="s">
        <v>215</v>
      </c>
      <c r="E168" s="58" t="s">
        <v>140</v>
      </c>
      <c r="F168" s="85">
        <v>20000</v>
      </c>
      <c r="G168" s="85"/>
      <c r="H168" s="85">
        <f>F168+G168</f>
        <v>20000</v>
      </c>
    </row>
    <row r="169" spans="1:8">
      <c r="A169" s="64" t="s">
        <v>288</v>
      </c>
      <c r="B169" s="59" t="s">
        <v>146</v>
      </c>
      <c r="C169" s="59" t="s">
        <v>289</v>
      </c>
      <c r="D169" s="59"/>
      <c r="E169" s="59"/>
      <c r="F169" s="66">
        <f>F170</f>
        <v>150000</v>
      </c>
      <c r="G169" s="66">
        <f t="shared" ref="G169:H171" si="43">G170</f>
        <v>70427.429999999993</v>
      </c>
      <c r="H169" s="66">
        <f t="shared" si="43"/>
        <v>220427.43</v>
      </c>
    </row>
    <row r="170" spans="1:8" ht="39.75" customHeight="1">
      <c r="A170" s="62" t="s">
        <v>290</v>
      </c>
      <c r="B170" s="58" t="s">
        <v>146</v>
      </c>
      <c r="C170" s="58" t="s">
        <v>289</v>
      </c>
      <c r="D170" s="58" t="s">
        <v>291</v>
      </c>
      <c r="E170" s="59"/>
      <c r="F170" s="66">
        <f>F171</f>
        <v>150000</v>
      </c>
      <c r="G170" s="66">
        <f t="shared" si="43"/>
        <v>70427.429999999993</v>
      </c>
      <c r="H170" s="66">
        <f t="shared" si="43"/>
        <v>220427.43</v>
      </c>
    </row>
    <row r="171" spans="1:8" ht="25.5">
      <c r="A171" s="72" t="s">
        <v>116</v>
      </c>
      <c r="B171" s="58" t="s">
        <v>146</v>
      </c>
      <c r="C171" s="58" t="s">
        <v>289</v>
      </c>
      <c r="D171" s="58" t="s">
        <v>291</v>
      </c>
      <c r="E171" s="58" t="s">
        <v>117</v>
      </c>
      <c r="F171" s="85">
        <f>F172</f>
        <v>150000</v>
      </c>
      <c r="G171" s="85">
        <f t="shared" si="43"/>
        <v>70427.429999999993</v>
      </c>
      <c r="H171" s="85">
        <f t="shared" si="43"/>
        <v>220427.43</v>
      </c>
    </row>
    <row r="172" spans="1:8" ht="25.5">
      <c r="A172" s="62" t="s">
        <v>118</v>
      </c>
      <c r="B172" s="58" t="s">
        <v>146</v>
      </c>
      <c r="C172" s="58" t="s">
        <v>289</v>
      </c>
      <c r="D172" s="58" t="s">
        <v>291</v>
      </c>
      <c r="E172" s="58" t="s">
        <v>119</v>
      </c>
      <c r="F172" s="85">
        <v>150000</v>
      </c>
      <c r="G172" s="85">
        <v>70427.429999999993</v>
      </c>
      <c r="H172" s="85">
        <f>F172+G172</f>
        <v>220427.43</v>
      </c>
    </row>
    <row r="173" spans="1:8">
      <c r="A173" s="60" t="s">
        <v>185</v>
      </c>
      <c r="B173" s="59" t="s">
        <v>146</v>
      </c>
      <c r="C173" s="59" t="s">
        <v>186</v>
      </c>
      <c r="D173" s="59"/>
      <c r="E173" s="59"/>
      <c r="F173" s="66">
        <f>F174</f>
        <v>4361000</v>
      </c>
      <c r="G173" s="66">
        <f>G174</f>
        <v>0</v>
      </c>
      <c r="H173" s="66">
        <f>H174</f>
        <v>4361000</v>
      </c>
    </row>
    <row r="174" spans="1:8">
      <c r="A174" s="60" t="s">
        <v>187</v>
      </c>
      <c r="B174" s="59" t="s">
        <v>146</v>
      </c>
      <c r="C174" s="59" t="s">
        <v>188</v>
      </c>
      <c r="D174" s="59"/>
      <c r="E174" s="59"/>
      <c r="F174" s="66">
        <f>F175+F179</f>
        <v>4361000</v>
      </c>
      <c r="G174" s="66">
        <f t="shared" ref="G174:H174" si="44">G175+G179</f>
        <v>0</v>
      </c>
      <c r="H174" s="66">
        <f t="shared" si="44"/>
        <v>4361000</v>
      </c>
    </row>
    <row r="175" spans="1:8" ht="38.25">
      <c r="A175" s="60" t="s">
        <v>284</v>
      </c>
      <c r="B175" s="59" t="s">
        <v>146</v>
      </c>
      <c r="C175" s="59" t="s">
        <v>188</v>
      </c>
      <c r="D175" s="59" t="s">
        <v>205</v>
      </c>
      <c r="E175" s="59"/>
      <c r="F175" s="66">
        <f t="shared" ref="F175:H177" si="45">F176</f>
        <v>80000</v>
      </c>
      <c r="G175" s="66">
        <f t="shared" si="45"/>
        <v>0</v>
      </c>
      <c r="H175" s="66">
        <f t="shared" si="45"/>
        <v>80000</v>
      </c>
    </row>
    <row r="176" spans="1:8" ht="39" customHeight="1">
      <c r="A176" s="61" t="s">
        <v>285</v>
      </c>
      <c r="B176" s="58" t="s">
        <v>146</v>
      </c>
      <c r="C176" s="58" t="s">
        <v>188</v>
      </c>
      <c r="D176" s="58" t="s">
        <v>206</v>
      </c>
      <c r="E176" s="58"/>
      <c r="F176" s="85">
        <f t="shared" si="45"/>
        <v>80000</v>
      </c>
      <c r="G176" s="85">
        <f t="shared" si="45"/>
        <v>0</v>
      </c>
      <c r="H176" s="85">
        <f t="shared" si="45"/>
        <v>80000</v>
      </c>
    </row>
    <row r="177" spans="1:8" ht="25.5">
      <c r="A177" s="62" t="s">
        <v>116</v>
      </c>
      <c r="B177" s="58" t="s">
        <v>146</v>
      </c>
      <c r="C177" s="58" t="s">
        <v>188</v>
      </c>
      <c r="D177" s="58" t="s">
        <v>206</v>
      </c>
      <c r="E177" s="58" t="s">
        <v>117</v>
      </c>
      <c r="F177" s="85">
        <f t="shared" si="45"/>
        <v>80000</v>
      </c>
      <c r="G177" s="85">
        <f t="shared" si="45"/>
        <v>0</v>
      </c>
      <c r="H177" s="85">
        <f t="shared" si="45"/>
        <v>80000</v>
      </c>
    </row>
    <row r="178" spans="1:8" ht="25.5">
      <c r="A178" s="62" t="s">
        <v>118</v>
      </c>
      <c r="B178" s="58" t="s">
        <v>146</v>
      </c>
      <c r="C178" s="58" t="s">
        <v>188</v>
      </c>
      <c r="D178" s="58" t="s">
        <v>206</v>
      </c>
      <c r="E178" s="58" t="s">
        <v>119</v>
      </c>
      <c r="F178" s="85">
        <v>80000</v>
      </c>
      <c r="G178" s="85"/>
      <c r="H178" s="85">
        <f>F178+G178</f>
        <v>80000</v>
      </c>
    </row>
    <row r="179" spans="1:8" ht="38.25">
      <c r="A179" s="64" t="s">
        <v>251</v>
      </c>
      <c r="B179" s="59" t="s">
        <v>146</v>
      </c>
      <c r="C179" s="59" t="s">
        <v>188</v>
      </c>
      <c r="D179" s="59" t="s">
        <v>252</v>
      </c>
      <c r="E179" s="59"/>
      <c r="F179" s="66">
        <f t="shared" ref="F179:H180" si="46">F180</f>
        <v>4281000</v>
      </c>
      <c r="G179" s="66">
        <f t="shared" si="46"/>
        <v>0</v>
      </c>
      <c r="H179" s="66">
        <f t="shared" si="46"/>
        <v>4281000</v>
      </c>
    </row>
    <row r="180" spans="1:8" ht="25.5">
      <c r="A180" s="62" t="s">
        <v>116</v>
      </c>
      <c r="B180" s="58" t="s">
        <v>146</v>
      </c>
      <c r="C180" s="58" t="s">
        <v>188</v>
      </c>
      <c r="D180" s="58" t="s">
        <v>252</v>
      </c>
      <c r="E180" s="58" t="s">
        <v>117</v>
      </c>
      <c r="F180" s="85">
        <f t="shared" si="46"/>
        <v>4281000</v>
      </c>
      <c r="G180" s="85">
        <f t="shared" si="46"/>
        <v>0</v>
      </c>
      <c r="H180" s="85">
        <f t="shared" si="46"/>
        <v>4281000</v>
      </c>
    </row>
    <row r="181" spans="1:8" ht="25.5">
      <c r="A181" s="62" t="s">
        <v>118</v>
      </c>
      <c r="B181" s="58" t="s">
        <v>146</v>
      </c>
      <c r="C181" s="58" t="s">
        <v>188</v>
      </c>
      <c r="D181" s="58" t="s">
        <v>252</v>
      </c>
      <c r="E181" s="58" t="s">
        <v>119</v>
      </c>
      <c r="F181" s="85">
        <v>4281000</v>
      </c>
      <c r="G181" s="85"/>
      <c r="H181" s="85">
        <f>F181+G181</f>
        <v>4281000</v>
      </c>
    </row>
    <row r="182" spans="1:8">
      <c r="A182" s="88" t="s">
        <v>144</v>
      </c>
      <c r="B182" s="89" t="s">
        <v>145</v>
      </c>
      <c r="C182" s="89" t="s">
        <v>145</v>
      </c>
      <c r="D182" s="89" t="s">
        <v>145</v>
      </c>
      <c r="E182" s="89" t="s">
        <v>145</v>
      </c>
      <c r="F182" s="96">
        <f>F10</f>
        <v>84994747.710000008</v>
      </c>
      <c r="G182" s="96">
        <f>G10</f>
        <v>4539943.2299999995</v>
      </c>
      <c r="H182" s="96">
        <f>H10</f>
        <v>89534690.940000013</v>
      </c>
    </row>
    <row r="183" spans="1:8">
      <c r="A183" s="87"/>
      <c r="B183" s="87"/>
      <c r="C183" s="87"/>
      <c r="D183" s="87"/>
      <c r="E183" s="87"/>
      <c r="F183" s="87"/>
    </row>
    <row r="184" spans="1:8">
      <c r="A184" s="87"/>
      <c r="B184" s="87"/>
      <c r="C184" s="87"/>
      <c r="D184" s="87"/>
      <c r="E184" s="87"/>
      <c r="F184" s="87"/>
      <c r="H184" s="113"/>
    </row>
    <row r="185" spans="1:8">
      <c r="A185" s="87"/>
      <c r="B185" s="87"/>
      <c r="C185" s="87"/>
      <c r="D185" s="87"/>
      <c r="E185" s="87"/>
      <c r="F185" s="87"/>
    </row>
    <row r="186" spans="1:8">
      <c r="A186" s="87"/>
      <c r="B186" s="87"/>
      <c r="C186" s="87"/>
      <c r="D186" s="87"/>
      <c r="E186" s="87"/>
      <c r="F186" s="87"/>
    </row>
    <row r="187" spans="1:8">
      <c r="A187" s="87"/>
      <c r="B187" s="87"/>
      <c r="C187" s="87"/>
      <c r="D187" s="87"/>
      <c r="E187" s="87"/>
      <c r="F187" s="87"/>
    </row>
    <row r="188" spans="1:8">
      <c r="A188" s="87"/>
      <c r="B188" s="87"/>
      <c r="C188" s="87"/>
      <c r="D188" s="87"/>
      <c r="E188" s="87"/>
      <c r="F188" s="87"/>
    </row>
    <row r="189" spans="1:8">
      <c r="A189" s="87"/>
      <c r="B189" s="87"/>
      <c r="C189" s="87"/>
      <c r="D189" s="87"/>
      <c r="E189" s="87"/>
      <c r="F189" s="87"/>
    </row>
    <row r="190" spans="1:8">
      <c r="A190" s="87"/>
      <c r="B190" s="87"/>
      <c r="C190" s="87"/>
      <c r="D190" s="87"/>
      <c r="E190" s="87"/>
      <c r="F190" s="87"/>
    </row>
    <row r="191" spans="1:8">
      <c r="A191" s="87"/>
      <c r="B191" s="87"/>
      <c r="C191" s="87"/>
      <c r="D191" s="87"/>
      <c r="E191" s="87"/>
      <c r="F191" s="87"/>
    </row>
    <row r="192" spans="1:8">
      <c r="A192" s="87"/>
      <c r="B192" s="87"/>
      <c r="C192" s="87"/>
      <c r="D192" s="87"/>
      <c r="E192" s="87"/>
      <c r="F192" s="87"/>
    </row>
    <row r="193" spans="1:6">
      <c r="A193" s="87"/>
      <c r="B193" s="87"/>
      <c r="C193" s="87"/>
      <c r="D193" s="87"/>
      <c r="E193" s="87"/>
      <c r="F193" s="87"/>
    </row>
    <row r="194" spans="1:6">
      <c r="A194" s="87"/>
      <c r="B194" s="87"/>
      <c r="C194" s="87"/>
      <c r="D194" s="87"/>
      <c r="E194" s="87"/>
      <c r="F194" s="87"/>
    </row>
    <row r="195" spans="1:6">
      <c r="A195" s="87"/>
      <c r="B195" s="87"/>
      <c r="C195" s="87"/>
      <c r="D195" s="87"/>
      <c r="E195" s="87"/>
      <c r="F195" s="87"/>
    </row>
    <row r="196" spans="1:6">
      <c r="A196" s="87"/>
      <c r="B196" s="87"/>
      <c r="C196" s="87"/>
      <c r="D196" s="87"/>
      <c r="E196" s="87"/>
      <c r="F196" s="87"/>
    </row>
    <row r="197" spans="1:6">
      <c r="A197" s="87"/>
      <c r="B197" s="87"/>
      <c r="C197" s="87"/>
      <c r="D197" s="87"/>
      <c r="E197" s="87"/>
      <c r="F197" s="87"/>
    </row>
    <row r="198" spans="1:6">
      <c r="A198" s="87"/>
      <c r="B198" s="87"/>
      <c r="C198" s="87"/>
      <c r="D198" s="87"/>
      <c r="E198" s="87"/>
      <c r="F198" s="87"/>
    </row>
    <row r="199" spans="1:6">
      <c r="A199" s="87"/>
      <c r="B199" s="87"/>
      <c r="C199" s="87"/>
      <c r="D199" s="87"/>
      <c r="E199" s="87"/>
      <c r="F199" s="87"/>
    </row>
    <row r="200" spans="1:6">
      <c r="A200" s="87"/>
      <c r="B200" s="87"/>
      <c r="C200" s="87"/>
      <c r="D200" s="87"/>
      <c r="E200" s="87"/>
      <c r="F200" s="87"/>
    </row>
    <row r="201" spans="1:6">
      <c r="A201" s="87"/>
      <c r="B201" s="87"/>
      <c r="C201" s="87"/>
      <c r="D201" s="87"/>
      <c r="E201" s="87"/>
      <c r="F201" s="87"/>
    </row>
    <row r="202" spans="1:6">
      <c r="A202" s="87"/>
      <c r="B202" s="87"/>
      <c r="C202" s="87"/>
      <c r="D202" s="87"/>
      <c r="E202" s="87"/>
      <c r="F202" s="87"/>
    </row>
    <row r="203" spans="1:6">
      <c r="A203" s="33"/>
      <c r="B203" s="33"/>
      <c r="C203" s="33"/>
      <c r="D203" s="33"/>
      <c r="E203" s="33"/>
      <c r="F203" s="33"/>
    </row>
    <row r="204" spans="1:6">
      <c r="A204" s="33"/>
      <c r="B204" s="33"/>
      <c r="C204" s="33"/>
      <c r="D204" s="33"/>
      <c r="E204" s="33"/>
      <c r="F204" s="33"/>
    </row>
    <row r="205" spans="1:6">
      <c r="A205" s="33"/>
      <c r="B205" s="33"/>
      <c r="C205" s="33"/>
      <c r="D205" s="33"/>
      <c r="E205" s="33"/>
      <c r="F205" s="33"/>
    </row>
    <row r="206" spans="1:6">
      <c r="A206" s="33"/>
      <c r="B206" s="33"/>
      <c r="C206" s="33"/>
      <c r="D206" s="33"/>
      <c r="E206" s="33"/>
      <c r="F206" s="33"/>
    </row>
    <row r="207" spans="1:6">
      <c r="A207" s="33"/>
      <c r="B207" s="33"/>
      <c r="C207" s="33"/>
      <c r="D207" s="33"/>
      <c r="E207" s="33"/>
      <c r="F207" s="33"/>
    </row>
    <row r="208" spans="1:6">
      <c r="A208" s="33"/>
      <c r="B208" s="33"/>
      <c r="C208" s="33"/>
      <c r="D208" s="33"/>
      <c r="E208" s="33"/>
      <c r="F208" s="33"/>
    </row>
    <row r="209" spans="1:6">
      <c r="A209" s="33"/>
      <c r="B209" s="33"/>
      <c r="C209" s="33"/>
      <c r="D209" s="33"/>
      <c r="E209" s="33"/>
      <c r="F209" s="33"/>
    </row>
    <row r="210" spans="1:6">
      <c r="A210" s="33"/>
      <c r="B210" s="33"/>
      <c r="C210" s="33"/>
      <c r="D210" s="33"/>
      <c r="E210" s="33"/>
      <c r="F210" s="33"/>
    </row>
    <row r="211" spans="1:6">
      <c r="A211" s="33"/>
      <c r="B211" s="33"/>
      <c r="C211" s="33"/>
      <c r="D211" s="33"/>
      <c r="E211" s="33"/>
      <c r="F211" s="33"/>
    </row>
    <row r="212" spans="1:6">
      <c r="A212" s="33"/>
      <c r="B212" s="33"/>
      <c r="C212" s="33"/>
      <c r="D212" s="33"/>
      <c r="E212" s="33"/>
      <c r="F212" s="33"/>
    </row>
    <row r="213" spans="1:6">
      <c r="A213" s="33"/>
      <c r="B213" s="33"/>
      <c r="C213" s="33"/>
      <c r="D213" s="33"/>
      <c r="E213" s="33"/>
      <c r="F213" s="33"/>
    </row>
    <row r="214" spans="1:6">
      <c r="A214" s="33"/>
      <c r="B214" s="33"/>
      <c r="C214" s="33"/>
      <c r="D214" s="33"/>
      <c r="E214" s="33"/>
      <c r="F214" s="33"/>
    </row>
    <row r="215" spans="1:6">
      <c r="A215" s="33"/>
      <c r="B215" s="33"/>
      <c r="C215" s="33"/>
      <c r="D215" s="33"/>
      <c r="E215" s="33"/>
      <c r="F215" s="33"/>
    </row>
    <row r="216" spans="1:6">
      <c r="A216" s="33"/>
      <c r="B216" s="33"/>
      <c r="C216" s="33"/>
      <c r="D216" s="33"/>
      <c r="E216" s="33"/>
      <c r="F216" s="33"/>
    </row>
    <row r="217" spans="1:6">
      <c r="A217" s="33"/>
      <c r="B217" s="33"/>
      <c r="C217" s="33"/>
      <c r="D217" s="33"/>
      <c r="E217" s="33"/>
      <c r="F217" s="33"/>
    </row>
    <row r="218" spans="1:6">
      <c r="A218" s="33"/>
      <c r="B218" s="33"/>
      <c r="C218" s="33"/>
      <c r="D218" s="33"/>
      <c r="E218" s="33"/>
      <c r="F218" s="33"/>
    </row>
    <row r="219" spans="1:6">
      <c r="A219" s="33"/>
      <c r="B219" s="33"/>
      <c r="C219" s="33"/>
      <c r="D219" s="33"/>
      <c r="E219" s="33"/>
      <c r="F219" s="33"/>
    </row>
    <row r="220" spans="1:6">
      <c r="A220" s="33"/>
      <c r="B220" s="33"/>
      <c r="C220" s="33"/>
      <c r="D220" s="33"/>
      <c r="E220" s="33"/>
      <c r="F220" s="33"/>
    </row>
    <row r="221" spans="1:6">
      <c r="A221" s="33"/>
      <c r="B221" s="33"/>
      <c r="C221" s="33"/>
      <c r="D221" s="33"/>
      <c r="E221" s="33"/>
      <c r="F221" s="33"/>
    </row>
    <row r="222" spans="1:6">
      <c r="A222" s="33"/>
      <c r="B222" s="33"/>
      <c r="C222" s="33"/>
      <c r="D222" s="33"/>
      <c r="E222" s="33"/>
      <c r="F222" s="33"/>
    </row>
    <row r="223" spans="1:6">
      <c r="A223" s="33"/>
      <c r="B223" s="33"/>
      <c r="C223" s="33"/>
      <c r="D223" s="33"/>
      <c r="E223" s="33"/>
      <c r="F223" s="33"/>
    </row>
    <row r="224" spans="1:6">
      <c r="A224" s="33"/>
      <c r="B224" s="33"/>
      <c r="C224" s="33"/>
      <c r="D224" s="33"/>
      <c r="E224" s="33"/>
      <c r="F224" s="33"/>
    </row>
    <row r="225" spans="1:6">
      <c r="A225" s="33"/>
      <c r="B225" s="33"/>
      <c r="C225" s="33"/>
      <c r="D225" s="33"/>
      <c r="E225" s="33"/>
      <c r="F225" s="33"/>
    </row>
    <row r="226" spans="1:6">
      <c r="A226" s="33"/>
      <c r="B226" s="33"/>
      <c r="C226" s="33"/>
      <c r="D226" s="33"/>
      <c r="E226" s="33"/>
      <c r="F226" s="33"/>
    </row>
    <row r="227" spans="1:6">
      <c r="A227" s="33"/>
      <c r="B227" s="33"/>
      <c r="C227" s="33"/>
      <c r="D227" s="33"/>
      <c r="E227" s="33"/>
      <c r="F227" s="33"/>
    </row>
    <row r="228" spans="1:6">
      <c r="A228" s="33"/>
      <c r="B228" s="33"/>
      <c r="C228" s="33"/>
      <c r="D228" s="33"/>
      <c r="E228" s="33"/>
      <c r="F228" s="33"/>
    </row>
    <row r="229" spans="1:6">
      <c r="A229" s="33"/>
      <c r="B229" s="33"/>
      <c r="C229" s="33"/>
      <c r="D229" s="33"/>
      <c r="E229" s="33"/>
      <c r="F229" s="33"/>
    </row>
    <row r="230" spans="1:6">
      <c r="A230" s="33"/>
      <c r="B230" s="33"/>
      <c r="C230" s="33"/>
      <c r="D230" s="33"/>
      <c r="E230" s="33"/>
      <c r="F230" s="33"/>
    </row>
    <row r="231" spans="1:6">
      <c r="A231" s="33"/>
      <c r="B231" s="33"/>
      <c r="C231" s="33"/>
      <c r="D231" s="33"/>
      <c r="E231" s="33"/>
      <c r="F231" s="33"/>
    </row>
    <row r="232" spans="1:6">
      <c r="A232" s="33"/>
      <c r="B232" s="33"/>
      <c r="C232" s="33"/>
      <c r="D232" s="33"/>
      <c r="E232" s="33"/>
      <c r="F232" s="33"/>
    </row>
    <row r="233" spans="1:6">
      <c r="A233" s="33"/>
      <c r="B233" s="33"/>
      <c r="C233" s="33"/>
      <c r="D233" s="33"/>
      <c r="E233" s="33"/>
      <c r="F233" s="33"/>
    </row>
    <row r="234" spans="1:6">
      <c r="A234" s="33"/>
      <c r="B234" s="33"/>
      <c r="C234" s="33"/>
      <c r="D234" s="33"/>
      <c r="E234" s="33"/>
      <c r="F234" s="33"/>
    </row>
    <row r="235" spans="1:6">
      <c r="A235" s="33"/>
      <c r="B235" s="33"/>
      <c r="C235" s="33"/>
      <c r="D235" s="33"/>
      <c r="E235" s="33"/>
      <c r="F235" s="33"/>
    </row>
    <row r="236" spans="1:6">
      <c r="A236" s="33"/>
      <c r="B236" s="33"/>
      <c r="C236" s="33"/>
      <c r="D236" s="33"/>
      <c r="E236" s="33"/>
      <c r="F236" s="33"/>
    </row>
    <row r="237" spans="1:6">
      <c r="A237" s="33"/>
      <c r="B237" s="33"/>
      <c r="C237" s="33"/>
      <c r="D237" s="33"/>
      <c r="E237" s="33"/>
      <c r="F237" s="33"/>
    </row>
    <row r="238" spans="1:6">
      <c r="A238" s="33"/>
      <c r="B238" s="33"/>
      <c r="C238" s="33"/>
      <c r="D238" s="33"/>
      <c r="E238" s="33"/>
      <c r="F238" s="33"/>
    </row>
    <row r="239" spans="1:6">
      <c r="A239" s="33"/>
      <c r="B239" s="33"/>
      <c r="C239" s="33"/>
      <c r="D239" s="33"/>
      <c r="E239" s="33"/>
      <c r="F239" s="33"/>
    </row>
    <row r="240" spans="1:6">
      <c r="A240" s="33"/>
      <c r="B240" s="33"/>
      <c r="C240" s="33"/>
      <c r="D240" s="33"/>
      <c r="E240" s="33"/>
      <c r="F240" s="33"/>
    </row>
    <row r="241" spans="1:6">
      <c r="A241" s="33"/>
      <c r="B241" s="33"/>
      <c r="C241" s="33"/>
      <c r="D241" s="33"/>
      <c r="E241" s="33"/>
      <c r="F241" s="33"/>
    </row>
    <row r="242" spans="1:6">
      <c r="A242" s="33"/>
      <c r="B242" s="33"/>
      <c r="C242" s="33"/>
      <c r="D242" s="33"/>
      <c r="E242" s="33"/>
      <c r="F242" s="33"/>
    </row>
    <row r="243" spans="1:6">
      <c r="A243" s="33"/>
      <c r="B243" s="33"/>
      <c r="C243" s="33"/>
      <c r="D243" s="33"/>
      <c r="E243" s="33"/>
      <c r="F243" s="33"/>
    </row>
    <row r="244" spans="1:6">
      <c r="A244" s="33"/>
      <c r="B244" s="33"/>
      <c r="C244" s="33"/>
      <c r="D244" s="33"/>
      <c r="E244" s="33"/>
      <c r="F244" s="33"/>
    </row>
    <row r="245" spans="1:6">
      <c r="A245" s="33"/>
      <c r="B245" s="33"/>
      <c r="C245" s="33"/>
      <c r="D245" s="33"/>
      <c r="E245" s="33"/>
      <c r="F245" s="33"/>
    </row>
    <row r="246" spans="1:6">
      <c r="A246" s="33"/>
      <c r="B246" s="33"/>
      <c r="C246" s="33"/>
      <c r="D246" s="33"/>
      <c r="E246" s="33"/>
      <c r="F246" s="33"/>
    </row>
    <row r="247" spans="1:6">
      <c r="A247" s="33"/>
      <c r="B247" s="33"/>
      <c r="C247" s="33"/>
      <c r="D247" s="33"/>
      <c r="E247" s="33"/>
      <c r="F247" s="33"/>
    </row>
    <row r="248" spans="1:6">
      <c r="A248" s="33"/>
      <c r="B248" s="33"/>
      <c r="C248" s="33"/>
      <c r="D248" s="33"/>
      <c r="E248" s="33"/>
      <c r="F248" s="33"/>
    </row>
    <row r="249" spans="1:6">
      <c r="A249" s="33"/>
      <c r="B249" s="33"/>
      <c r="C249" s="33"/>
      <c r="D249" s="33"/>
      <c r="E249" s="33"/>
      <c r="F249" s="33"/>
    </row>
    <row r="250" spans="1:6">
      <c r="A250" s="33"/>
      <c r="B250" s="33"/>
      <c r="C250" s="33"/>
      <c r="D250" s="33"/>
      <c r="E250" s="33"/>
      <c r="F250" s="33"/>
    </row>
    <row r="251" spans="1:6">
      <c r="A251" s="33"/>
      <c r="B251" s="33"/>
      <c r="C251" s="33"/>
      <c r="D251" s="33"/>
      <c r="E251" s="33"/>
      <c r="F251" s="33"/>
    </row>
    <row r="252" spans="1:6">
      <c r="A252" s="33"/>
      <c r="B252" s="33"/>
      <c r="C252" s="33"/>
      <c r="D252" s="33"/>
      <c r="E252" s="33"/>
      <c r="F252" s="33"/>
    </row>
    <row r="253" spans="1:6">
      <c r="A253" s="33"/>
      <c r="B253" s="33"/>
      <c r="C253" s="33"/>
      <c r="D253" s="33"/>
      <c r="E253" s="33"/>
      <c r="F253" s="33"/>
    </row>
    <row r="254" spans="1:6">
      <c r="A254" s="33"/>
      <c r="B254" s="33"/>
      <c r="C254" s="33"/>
      <c r="D254" s="33"/>
      <c r="E254" s="33"/>
      <c r="F254" s="33"/>
    </row>
    <row r="255" spans="1:6">
      <c r="A255" s="33"/>
      <c r="B255" s="33"/>
      <c r="C255" s="33"/>
      <c r="D255" s="33"/>
      <c r="E255" s="33"/>
      <c r="F255" s="33"/>
    </row>
    <row r="256" spans="1:6">
      <c r="A256" s="33"/>
      <c r="B256" s="33"/>
      <c r="C256" s="33"/>
      <c r="D256" s="33"/>
      <c r="E256" s="33"/>
      <c r="F256" s="33"/>
    </row>
    <row r="257" spans="1:6">
      <c r="A257" s="33"/>
      <c r="B257" s="33"/>
      <c r="C257" s="33"/>
      <c r="D257" s="33"/>
      <c r="E257" s="33"/>
      <c r="F257" s="33"/>
    </row>
    <row r="258" spans="1:6">
      <c r="A258" s="33"/>
      <c r="B258" s="33"/>
      <c r="C258" s="33"/>
      <c r="D258" s="33"/>
      <c r="E258" s="33"/>
      <c r="F258" s="33"/>
    </row>
    <row r="259" spans="1:6">
      <c r="A259" s="33"/>
      <c r="B259" s="33"/>
      <c r="C259" s="33"/>
      <c r="D259" s="33"/>
      <c r="E259" s="33"/>
      <c r="F259" s="33"/>
    </row>
    <row r="260" spans="1:6">
      <c r="A260" s="33"/>
      <c r="B260" s="33"/>
      <c r="C260" s="33"/>
      <c r="D260" s="33"/>
      <c r="E260" s="33"/>
      <c r="F260" s="33"/>
    </row>
    <row r="261" spans="1:6">
      <c r="A261" s="33"/>
      <c r="B261" s="33"/>
      <c r="C261" s="33"/>
      <c r="D261" s="33"/>
      <c r="E261" s="33"/>
      <c r="F261" s="33"/>
    </row>
    <row r="262" spans="1:6">
      <c r="A262" s="33"/>
      <c r="B262" s="33"/>
      <c r="C262" s="33"/>
      <c r="D262" s="33"/>
      <c r="E262" s="33"/>
      <c r="F262" s="33"/>
    </row>
    <row r="263" spans="1:6">
      <c r="A263" s="33"/>
      <c r="B263" s="33"/>
      <c r="C263" s="33"/>
      <c r="D263" s="33"/>
      <c r="E263" s="33"/>
      <c r="F263" s="33"/>
    </row>
    <row r="264" spans="1:6">
      <c r="A264" s="33"/>
      <c r="B264" s="33"/>
      <c r="C264" s="33"/>
      <c r="D264" s="33"/>
      <c r="E264" s="33"/>
      <c r="F264" s="33"/>
    </row>
    <row r="265" spans="1:6">
      <c r="A265" s="33"/>
      <c r="B265" s="33"/>
      <c r="C265" s="33"/>
      <c r="D265" s="33"/>
      <c r="E265" s="33"/>
      <c r="F265" s="33"/>
    </row>
    <row r="266" spans="1:6">
      <c r="A266" s="33"/>
      <c r="B266" s="33"/>
      <c r="C266" s="33"/>
      <c r="D266" s="33"/>
      <c r="E266" s="33"/>
      <c r="F266" s="33"/>
    </row>
    <row r="267" spans="1:6">
      <c r="A267" s="33"/>
      <c r="B267" s="33"/>
      <c r="C267" s="33"/>
      <c r="D267" s="33"/>
      <c r="E267" s="33"/>
      <c r="F267" s="33"/>
    </row>
    <row r="268" spans="1:6">
      <c r="A268" s="33"/>
      <c r="B268" s="33"/>
      <c r="C268" s="33"/>
      <c r="D268" s="33"/>
      <c r="E268" s="33"/>
      <c r="F268" s="33"/>
    </row>
    <row r="269" spans="1:6">
      <c r="A269" s="33"/>
      <c r="B269" s="33"/>
      <c r="C269" s="33"/>
      <c r="D269" s="33"/>
      <c r="E269" s="33"/>
      <c r="F269" s="33"/>
    </row>
    <row r="270" spans="1:6">
      <c r="A270" s="33"/>
      <c r="B270" s="33"/>
      <c r="C270" s="33"/>
      <c r="D270" s="33"/>
      <c r="E270" s="33"/>
      <c r="F270" s="33"/>
    </row>
    <row r="271" spans="1:6">
      <c r="A271" s="33"/>
      <c r="B271" s="33"/>
      <c r="C271" s="33"/>
      <c r="D271" s="33"/>
      <c r="E271" s="33"/>
      <c r="F271" s="33"/>
    </row>
    <row r="272" spans="1:6">
      <c r="A272" s="33"/>
      <c r="B272" s="33"/>
      <c r="C272" s="33"/>
      <c r="D272" s="33"/>
      <c r="E272" s="33"/>
      <c r="F272" s="33"/>
    </row>
    <row r="273" spans="1:6">
      <c r="A273" s="33"/>
      <c r="B273" s="33"/>
      <c r="C273" s="33"/>
      <c r="D273" s="33"/>
      <c r="E273" s="33"/>
      <c r="F273" s="33"/>
    </row>
    <row r="274" spans="1:6">
      <c r="A274" s="33"/>
      <c r="B274" s="33"/>
      <c r="C274" s="33"/>
      <c r="D274" s="33"/>
      <c r="E274" s="33"/>
      <c r="F274" s="33"/>
    </row>
    <row r="275" spans="1:6">
      <c r="A275" s="33"/>
      <c r="B275" s="33"/>
      <c r="C275" s="33"/>
      <c r="D275" s="33"/>
      <c r="E275" s="33"/>
      <c r="F275" s="33"/>
    </row>
    <row r="276" spans="1:6">
      <c r="A276" s="33"/>
      <c r="B276" s="33"/>
      <c r="C276" s="33"/>
      <c r="D276" s="33"/>
      <c r="E276" s="33"/>
      <c r="F276" s="33"/>
    </row>
    <row r="277" spans="1:6">
      <c r="A277" s="33"/>
      <c r="B277" s="33"/>
      <c r="C277" s="33"/>
      <c r="D277" s="33"/>
      <c r="E277" s="33"/>
      <c r="F277" s="33"/>
    </row>
    <row r="278" spans="1:6">
      <c r="A278" s="33"/>
      <c r="B278" s="33"/>
      <c r="C278" s="33"/>
      <c r="D278" s="33"/>
      <c r="E278" s="33"/>
      <c r="F278" s="33"/>
    </row>
    <row r="279" spans="1:6">
      <c r="A279" s="33"/>
      <c r="B279" s="33"/>
      <c r="C279" s="33"/>
      <c r="D279" s="33"/>
      <c r="E279" s="33"/>
      <c r="F279" s="33"/>
    </row>
    <row r="280" spans="1:6">
      <c r="A280" s="33"/>
      <c r="B280" s="33"/>
      <c r="C280" s="33"/>
      <c r="D280" s="33"/>
      <c r="E280" s="33"/>
      <c r="F280" s="33"/>
    </row>
    <row r="281" spans="1:6">
      <c r="A281" s="33"/>
      <c r="B281" s="33"/>
      <c r="C281" s="33"/>
      <c r="D281" s="33"/>
      <c r="E281" s="33"/>
      <c r="F281" s="33"/>
    </row>
    <row r="282" spans="1:6">
      <c r="A282" s="33"/>
      <c r="B282" s="33"/>
      <c r="C282" s="33"/>
      <c r="D282" s="33"/>
      <c r="E282" s="33"/>
      <c r="F282" s="33"/>
    </row>
    <row r="283" spans="1:6">
      <c r="A283" s="33"/>
      <c r="B283" s="33"/>
      <c r="C283" s="33"/>
      <c r="D283" s="33"/>
      <c r="E283" s="33"/>
      <c r="F283" s="33"/>
    </row>
    <row r="284" spans="1:6">
      <c r="A284" s="33"/>
      <c r="B284" s="33"/>
      <c r="C284" s="33"/>
      <c r="D284" s="33"/>
      <c r="E284" s="33"/>
      <c r="F284" s="33"/>
    </row>
    <row r="285" spans="1:6">
      <c r="A285" s="33"/>
      <c r="B285" s="33"/>
      <c r="C285" s="33"/>
      <c r="D285" s="33"/>
      <c r="E285" s="33"/>
      <c r="F285" s="33"/>
    </row>
    <row r="286" spans="1:6">
      <c r="A286" s="33"/>
      <c r="B286" s="33"/>
      <c r="C286" s="33"/>
      <c r="D286" s="33"/>
      <c r="E286" s="33"/>
      <c r="F286" s="33"/>
    </row>
    <row r="287" spans="1:6">
      <c r="A287" s="33"/>
      <c r="B287" s="33"/>
      <c r="C287" s="33"/>
      <c r="D287" s="33"/>
      <c r="E287" s="33"/>
      <c r="F287" s="33"/>
    </row>
    <row r="288" spans="1:6">
      <c r="A288" s="33"/>
      <c r="B288" s="33"/>
      <c r="C288" s="33"/>
      <c r="D288" s="33"/>
      <c r="E288" s="33"/>
      <c r="F288" s="33"/>
    </row>
    <row r="289" spans="1:6">
      <c r="A289" s="33"/>
      <c r="B289" s="33"/>
      <c r="C289" s="33"/>
      <c r="D289" s="33"/>
      <c r="E289" s="33"/>
      <c r="F289" s="33"/>
    </row>
    <row r="290" spans="1:6">
      <c r="A290" s="33"/>
      <c r="B290" s="33"/>
      <c r="C290" s="33"/>
      <c r="D290" s="33"/>
      <c r="E290" s="33"/>
      <c r="F290" s="33"/>
    </row>
    <row r="291" spans="1:6">
      <c r="A291" s="33"/>
      <c r="B291" s="33"/>
      <c r="C291" s="33"/>
      <c r="D291" s="33"/>
      <c r="E291" s="33"/>
      <c r="F291" s="33"/>
    </row>
    <row r="292" spans="1:6">
      <c r="A292" s="33"/>
      <c r="B292" s="33"/>
      <c r="C292" s="33"/>
      <c r="D292" s="33"/>
      <c r="E292" s="33"/>
      <c r="F292" s="33"/>
    </row>
    <row r="293" spans="1:6">
      <c r="A293" s="33"/>
      <c r="B293" s="33"/>
      <c r="C293" s="33"/>
      <c r="D293" s="33"/>
      <c r="E293" s="33"/>
      <c r="F293" s="33"/>
    </row>
    <row r="294" spans="1:6">
      <c r="A294" s="33"/>
      <c r="B294" s="33"/>
      <c r="C294" s="33"/>
      <c r="D294" s="33"/>
      <c r="E294" s="33"/>
      <c r="F294" s="33"/>
    </row>
    <row r="295" spans="1:6">
      <c r="A295" s="33"/>
      <c r="B295" s="33"/>
      <c r="C295" s="33"/>
      <c r="D295" s="33"/>
      <c r="E295" s="33"/>
      <c r="F295" s="33"/>
    </row>
    <row r="296" spans="1:6">
      <c r="A296" s="33"/>
      <c r="B296" s="33"/>
      <c r="C296" s="33"/>
      <c r="D296" s="33"/>
      <c r="E296" s="33"/>
      <c r="F296" s="33"/>
    </row>
    <row r="297" spans="1:6">
      <c r="A297" s="33"/>
      <c r="B297" s="33"/>
      <c r="C297" s="33"/>
      <c r="D297" s="33"/>
      <c r="E297" s="33"/>
      <c r="F297" s="33"/>
    </row>
    <row r="298" spans="1:6">
      <c r="A298" s="33"/>
      <c r="B298" s="33"/>
      <c r="C298" s="33"/>
      <c r="D298" s="33"/>
      <c r="E298" s="33"/>
      <c r="F298" s="33"/>
    </row>
    <row r="299" spans="1:6">
      <c r="A299" s="33"/>
      <c r="B299" s="33"/>
      <c r="C299" s="33"/>
      <c r="D299" s="33"/>
      <c r="E299" s="33"/>
      <c r="F299" s="33"/>
    </row>
    <row r="300" spans="1:6">
      <c r="A300" s="33"/>
      <c r="B300" s="33"/>
      <c r="C300" s="33"/>
      <c r="D300" s="33"/>
      <c r="E300" s="33"/>
      <c r="F300" s="33"/>
    </row>
  </sheetData>
  <mergeCells count="6">
    <mergeCell ref="A7:H7"/>
    <mergeCell ref="A1:H1"/>
    <mergeCell ref="A2:H2"/>
    <mergeCell ref="A3:H3"/>
    <mergeCell ref="A4:H4"/>
    <mergeCell ref="A6:H6"/>
  </mergeCells>
  <pageMargins left="0.70866141732283472" right="0.31496062992125984" top="0.35433070866141736" bottom="0.35433070866141736" header="0.31496062992125984" footer="0.31496062992125984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00"/>
  <sheetViews>
    <sheetView view="pageBreakPreview" zoomScaleSheetLayoutView="100" workbookViewId="0">
      <selection activeCell="F11" sqref="F11"/>
    </sheetView>
  </sheetViews>
  <sheetFormatPr defaultRowHeight="15"/>
  <cols>
    <col min="1" max="1" width="53" bestFit="1" customWidth="1"/>
    <col min="2" max="2" width="9" bestFit="1" customWidth="1"/>
    <col min="3" max="3" width="12.42578125" bestFit="1" customWidth="1"/>
    <col min="4" max="4" width="9.85546875" bestFit="1" customWidth="1"/>
    <col min="5" max="5" width="15" bestFit="1" customWidth="1"/>
    <col min="6" max="6" width="14.140625" bestFit="1" customWidth="1"/>
    <col min="7" max="7" width="14.7109375" bestFit="1" customWidth="1"/>
    <col min="252" max="252" width="51.5703125" customWidth="1"/>
    <col min="253" max="253" width="8" customWidth="1"/>
    <col min="254" max="254" width="10.5703125" customWidth="1"/>
    <col min="255" max="255" width="12.28515625" customWidth="1"/>
    <col min="256" max="256" width="11.28515625" bestFit="1" customWidth="1"/>
    <col min="257" max="257" width="15.140625" bestFit="1" customWidth="1"/>
    <col min="258" max="258" width="12" bestFit="1" customWidth="1"/>
    <col min="508" max="508" width="51.5703125" customWidth="1"/>
    <col min="509" max="509" width="8" customWidth="1"/>
    <col min="510" max="510" width="10.5703125" customWidth="1"/>
    <col min="511" max="511" width="12.28515625" customWidth="1"/>
    <col min="512" max="512" width="11.28515625" bestFit="1" customWidth="1"/>
    <col min="513" max="513" width="15.140625" bestFit="1" customWidth="1"/>
    <col min="514" max="514" width="12" bestFit="1" customWidth="1"/>
    <col min="764" max="764" width="51.5703125" customWidth="1"/>
    <col min="765" max="765" width="8" customWidth="1"/>
    <col min="766" max="766" width="10.5703125" customWidth="1"/>
    <col min="767" max="767" width="12.28515625" customWidth="1"/>
    <col min="768" max="768" width="11.28515625" bestFit="1" customWidth="1"/>
    <col min="769" max="769" width="15.140625" bestFit="1" customWidth="1"/>
    <col min="770" max="770" width="12" bestFit="1" customWidth="1"/>
    <col min="1020" max="1020" width="51.5703125" customWidth="1"/>
    <col min="1021" max="1021" width="8" customWidth="1"/>
    <col min="1022" max="1022" width="10.5703125" customWidth="1"/>
    <col min="1023" max="1023" width="12.28515625" customWidth="1"/>
    <col min="1024" max="1024" width="11.28515625" bestFit="1" customWidth="1"/>
    <col min="1025" max="1025" width="15.140625" bestFit="1" customWidth="1"/>
    <col min="1026" max="1026" width="12" bestFit="1" customWidth="1"/>
    <col min="1276" max="1276" width="51.5703125" customWidth="1"/>
    <col min="1277" max="1277" width="8" customWidth="1"/>
    <col min="1278" max="1278" width="10.5703125" customWidth="1"/>
    <col min="1279" max="1279" width="12.28515625" customWidth="1"/>
    <col min="1280" max="1280" width="11.28515625" bestFit="1" customWidth="1"/>
    <col min="1281" max="1281" width="15.140625" bestFit="1" customWidth="1"/>
    <col min="1282" max="1282" width="12" bestFit="1" customWidth="1"/>
    <col min="1532" max="1532" width="51.5703125" customWidth="1"/>
    <col min="1533" max="1533" width="8" customWidth="1"/>
    <col min="1534" max="1534" width="10.5703125" customWidth="1"/>
    <col min="1535" max="1535" width="12.28515625" customWidth="1"/>
    <col min="1536" max="1536" width="11.28515625" bestFit="1" customWidth="1"/>
    <col min="1537" max="1537" width="15.140625" bestFit="1" customWidth="1"/>
    <col min="1538" max="1538" width="12" bestFit="1" customWidth="1"/>
    <col min="1788" max="1788" width="51.5703125" customWidth="1"/>
    <col min="1789" max="1789" width="8" customWidth="1"/>
    <col min="1790" max="1790" width="10.5703125" customWidth="1"/>
    <col min="1791" max="1791" width="12.28515625" customWidth="1"/>
    <col min="1792" max="1792" width="11.28515625" bestFit="1" customWidth="1"/>
    <col min="1793" max="1793" width="15.140625" bestFit="1" customWidth="1"/>
    <col min="1794" max="1794" width="12" bestFit="1" customWidth="1"/>
    <col min="2044" max="2044" width="51.5703125" customWidth="1"/>
    <col min="2045" max="2045" width="8" customWidth="1"/>
    <col min="2046" max="2046" width="10.5703125" customWidth="1"/>
    <col min="2047" max="2047" width="12.28515625" customWidth="1"/>
    <col min="2048" max="2048" width="11.28515625" bestFit="1" customWidth="1"/>
    <col min="2049" max="2049" width="15.140625" bestFit="1" customWidth="1"/>
    <col min="2050" max="2050" width="12" bestFit="1" customWidth="1"/>
    <col min="2300" max="2300" width="51.5703125" customWidth="1"/>
    <col min="2301" max="2301" width="8" customWidth="1"/>
    <col min="2302" max="2302" width="10.5703125" customWidth="1"/>
    <col min="2303" max="2303" width="12.28515625" customWidth="1"/>
    <col min="2304" max="2304" width="11.28515625" bestFit="1" customWidth="1"/>
    <col min="2305" max="2305" width="15.140625" bestFit="1" customWidth="1"/>
    <col min="2306" max="2306" width="12" bestFit="1" customWidth="1"/>
    <col min="2556" max="2556" width="51.5703125" customWidth="1"/>
    <col min="2557" max="2557" width="8" customWidth="1"/>
    <col min="2558" max="2558" width="10.5703125" customWidth="1"/>
    <col min="2559" max="2559" width="12.28515625" customWidth="1"/>
    <col min="2560" max="2560" width="11.28515625" bestFit="1" customWidth="1"/>
    <col min="2561" max="2561" width="15.140625" bestFit="1" customWidth="1"/>
    <col min="2562" max="2562" width="12" bestFit="1" customWidth="1"/>
    <col min="2812" max="2812" width="51.5703125" customWidth="1"/>
    <col min="2813" max="2813" width="8" customWidth="1"/>
    <col min="2814" max="2814" width="10.5703125" customWidth="1"/>
    <col min="2815" max="2815" width="12.28515625" customWidth="1"/>
    <col min="2816" max="2816" width="11.28515625" bestFit="1" customWidth="1"/>
    <col min="2817" max="2817" width="15.140625" bestFit="1" customWidth="1"/>
    <col min="2818" max="2818" width="12" bestFit="1" customWidth="1"/>
    <col min="3068" max="3068" width="51.5703125" customWidth="1"/>
    <col min="3069" max="3069" width="8" customWidth="1"/>
    <col min="3070" max="3070" width="10.5703125" customWidth="1"/>
    <col min="3071" max="3071" width="12.28515625" customWidth="1"/>
    <col min="3072" max="3072" width="11.28515625" bestFit="1" customWidth="1"/>
    <col min="3073" max="3073" width="15.140625" bestFit="1" customWidth="1"/>
    <col min="3074" max="3074" width="12" bestFit="1" customWidth="1"/>
    <col min="3324" max="3324" width="51.5703125" customWidth="1"/>
    <col min="3325" max="3325" width="8" customWidth="1"/>
    <col min="3326" max="3326" width="10.5703125" customWidth="1"/>
    <col min="3327" max="3327" width="12.28515625" customWidth="1"/>
    <col min="3328" max="3328" width="11.28515625" bestFit="1" customWidth="1"/>
    <col min="3329" max="3329" width="15.140625" bestFit="1" customWidth="1"/>
    <col min="3330" max="3330" width="12" bestFit="1" customWidth="1"/>
    <col min="3580" max="3580" width="51.5703125" customWidth="1"/>
    <col min="3581" max="3581" width="8" customWidth="1"/>
    <col min="3582" max="3582" width="10.5703125" customWidth="1"/>
    <col min="3583" max="3583" width="12.28515625" customWidth="1"/>
    <col min="3584" max="3584" width="11.28515625" bestFit="1" customWidth="1"/>
    <col min="3585" max="3585" width="15.140625" bestFit="1" customWidth="1"/>
    <col min="3586" max="3586" width="12" bestFit="1" customWidth="1"/>
    <col min="3836" max="3836" width="51.5703125" customWidth="1"/>
    <col min="3837" max="3837" width="8" customWidth="1"/>
    <col min="3838" max="3838" width="10.5703125" customWidth="1"/>
    <col min="3839" max="3839" width="12.28515625" customWidth="1"/>
    <col min="3840" max="3840" width="11.28515625" bestFit="1" customWidth="1"/>
    <col min="3841" max="3841" width="15.140625" bestFit="1" customWidth="1"/>
    <col min="3842" max="3842" width="12" bestFit="1" customWidth="1"/>
    <col min="4092" max="4092" width="51.5703125" customWidth="1"/>
    <col min="4093" max="4093" width="8" customWidth="1"/>
    <col min="4094" max="4094" width="10.5703125" customWidth="1"/>
    <col min="4095" max="4095" width="12.28515625" customWidth="1"/>
    <col min="4096" max="4096" width="11.28515625" bestFit="1" customWidth="1"/>
    <col min="4097" max="4097" width="15.140625" bestFit="1" customWidth="1"/>
    <col min="4098" max="4098" width="12" bestFit="1" customWidth="1"/>
    <col min="4348" max="4348" width="51.5703125" customWidth="1"/>
    <col min="4349" max="4349" width="8" customWidth="1"/>
    <col min="4350" max="4350" width="10.5703125" customWidth="1"/>
    <col min="4351" max="4351" width="12.28515625" customWidth="1"/>
    <col min="4352" max="4352" width="11.28515625" bestFit="1" customWidth="1"/>
    <col min="4353" max="4353" width="15.140625" bestFit="1" customWidth="1"/>
    <col min="4354" max="4354" width="12" bestFit="1" customWidth="1"/>
    <col min="4604" max="4604" width="51.5703125" customWidth="1"/>
    <col min="4605" max="4605" width="8" customWidth="1"/>
    <col min="4606" max="4606" width="10.5703125" customWidth="1"/>
    <col min="4607" max="4607" width="12.28515625" customWidth="1"/>
    <col min="4608" max="4608" width="11.28515625" bestFit="1" customWidth="1"/>
    <col min="4609" max="4609" width="15.140625" bestFit="1" customWidth="1"/>
    <col min="4610" max="4610" width="12" bestFit="1" customWidth="1"/>
    <col min="4860" max="4860" width="51.5703125" customWidth="1"/>
    <col min="4861" max="4861" width="8" customWidth="1"/>
    <col min="4862" max="4862" width="10.5703125" customWidth="1"/>
    <col min="4863" max="4863" width="12.28515625" customWidth="1"/>
    <col min="4864" max="4864" width="11.28515625" bestFit="1" customWidth="1"/>
    <col min="4865" max="4865" width="15.140625" bestFit="1" customWidth="1"/>
    <col min="4866" max="4866" width="12" bestFit="1" customWidth="1"/>
    <col min="5116" max="5116" width="51.5703125" customWidth="1"/>
    <col min="5117" max="5117" width="8" customWidth="1"/>
    <col min="5118" max="5118" width="10.5703125" customWidth="1"/>
    <col min="5119" max="5119" width="12.28515625" customWidth="1"/>
    <col min="5120" max="5120" width="11.28515625" bestFit="1" customWidth="1"/>
    <col min="5121" max="5121" width="15.140625" bestFit="1" customWidth="1"/>
    <col min="5122" max="5122" width="12" bestFit="1" customWidth="1"/>
    <col min="5372" max="5372" width="51.5703125" customWidth="1"/>
    <col min="5373" max="5373" width="8" customWidth="1"/>
    <col min="5374" max="5374" width="10.5703125" customWidth="1"/>
    <col min="5375" max="5375" width="12.28515625" customWidth="1"/>
    <col min="5376" max="5376" width="11.28515625" bestFit="1" customWidth="1"/>
    <col min="5377" max="5377" width="15.140625" bestFit="1" customWidth="1"/>
    <col min="5378" max="5378" width="12" bestFit="1" customWidth="1"/>
    <col min="5628" max="5628" width="51.5703125" customWidth="1"/>
    <col min="5629" max="5629" width="8" customWidth="1"/>
    <col min="5630" max="5630" width="10.5703125" customWidth="1"/>
    <col min="5631" max="5631" width="12.28515625" customWidth="1"/>
    <col min="5632" max="5632" width="11.28515625" bestFit="1" customWidth="1"/>
    <col min="5633" max="5633" width="15.140625" bestFit="1" customWidth="1"/>
    <col min="5634" max="5634" width="12" bestFit="1" customWidth="1"/>
    <col min="5884" max="5884" width="51.5703125" customWidth="1"/>
    <col min="5885" max="5885" width="8" customWidth="1"/>
    <col min="5886" max="5886" width="10.5703125" customWidth="1"/>
    <col min="5887" max="5887" width="12.28515625" customWidth="1"/>
    <col min="5888" max="5888" width="11.28515625" bestFit="1" customWidth="1"/>
    <col min="5889" max="5889" width="15.140625" bestFit="1" customWidth="1"/>
    <col min="5890" max="5890" width="12" bestFit="1" customWidth="1"/>
    <col min="6140" max="6140" width="51.5703125" customWidth="1"/>
    <col min="6141" max="6141" width="8" customWidth="1"/>
    <col min="6142" max="6142" width="10.5703125" customWidth="1"/>
    <col min="6143" max="6143" width="12.28515625" customWidth="1"/>
    <col min="6144" max="6144" width="11.28515625" bestFit="1" customWidth="1"/>
    <col min="6145" max="6145" width="15.140625" bestFit="1" customWidth="1"/>
    <col min="6146" max="6146" width="12" bestFit="1" customWidth="1"/>
    <col min="6396" max="6396" width="51.5703125" customWidth="1"/>
    <col min="6397" max="6397" width="8" customWidth="1"/>
    <col min="6398" max="6398" width="10.5703125" customWidth="1"/>
    <col min="6399" max="6399" width="12.28515625" customWidth="1"/>
    <col min="6400" max="6400" width="11.28515625" bestFit="1" customWidth="1"/>
    <col min="6401" max="6401" width="15.140625" bestFit="1" customWidth="1"/>
    <col min="6402" max="6402" width="12" bestFit="1" customWidth="1"/>
    <col min="6652" max="6652" width="51.5703125" customWidth="1"/>
    <col min="6653" max="6653" width="8" customWidth="1"/>
    <col min="6654" max="6654" width="10.5703125" customWidth="1"/>
    <col min="6655" max="6655" width="12.28515625" customWidth="1"/>
    <col min="6656" max="6656" width="11.28515625" bestFit="1" customWidth="1"/>
    <col min="6657" max="6657" width="15.140625" bestFit="1" customWidth="1"/>
    <col min="6658" max="6658" width="12" bestFit="1" customWidth="1"/>
    <col min="6908" max="6908" width="51.5703125" customWidth="1"/>
    <col min="6909" max="6909" width="8" customWidth="1"/>
    <col min="6910" max="6910" width="10.5703125" customWidth="1"/>
    <col min="6911" max="6911" width="12.28515625" customWidth="1"/>
    <col min="6912" max="6912" width="11.28515625" bestFit="1" customWidth="1"/>
    <col min="6913" max="6913" width="15.140625" bestFit="1" customWidth="1"/>
    <col min="6914" max="6914" width="12" bestFit="1" customWidth="1"/>
    <col min="7164" max="7164" width="51.5703125" customWidth="1"/>
    <col min="7165" max="7165" width="8" customWidth="1"/>
    <col min="7166" max="7166" width="10.5703125" customWidth="1"/>
    <col min="7167" max="7167" width="12.28515625" customWidth="1"/>
    <col min="7168" max="7168" width="11.28515625" bestFit="1" customWidth="1"/>
    <col min="7169" max="7169" width="15.140625" bestFit="1" customWidth="1"/>
    <col min="7170" max="7170" width="12" bestFit="1" customWidth="1"/>
    <col min="7420" max="7420" width="51.5703125" customWidth="1"/>
    <col min="7421" max="7421" width="8" customWidth="1"/>
    <col min="7422" max="7422" width="10.5703125" customWidth="1"/>
    <col min="7423" max="7423" width="12.28515625" customWidth="1"/>
    <col min="7424" max="7424" width="11.28515625" bestFit="1" customWidth="1"/>
    <col min="7425" max="7425" width="15.140625" bestFit="1" customWidth="1"/>
    <col min="7426" max="7426" width="12" bestFit="1" customWidth="1"/>
    <col min="7676" max="7676" width="51.5703125" customWidth="1"/>
    <col min="7677" max="7677" width="8" customWidth="1"/>
    <col min="7678" max="7678" width="10.5703125" customWidth="1"/>
    <col min="7679" max="7679" width="12.28515625" customWidth="1"/>
    <col min="7680" max="7680" width="11.28515625" bestFit="1" customWidth="1"/>
    <col min="7681" max="7681" width="15.140625" bestFit="1" customWidth="1"/>
    <col min="7682" max="7682" width="12" bestFit="1" customWidth="1"/>
    <col min="7932" max="7932" width="51.5703125" customWidth="1"/>
    <col min="7933" max="7933" width="8" customWidth="1"/>
    <col min="7934" max="7934" width="10.5703125" customWidth="1"/>
    <col min="7935" max="7935" width="12.28515625" customWidth="1"/>
    <col min="7936" max="7936" width="11.28515625" bestFit="1" customWidth="1"/>
    <col min="7937" max="7937" width="15.140625" bestFit="1" customWidth="1"/>
    <col min="7938" max="7938" width="12" bestFit="1" customWidth="1"/>
    <col min="8188" max="8188" width="51.5703125" customWidth="1"/>
    <col min="8189" max="8189" width="8" customWidth="1"/>
    <col min="8190" max="8190" width="10.5703125" customWidth="1"/>
    <col min="8191" max="8191" width="12.28515625" customWidth="1"/>
    <col min="8192" max="8192" width="11.28515625" bestFit="1" customWidth="1"/>
    <col min="8193" max="8193" width="15.140625" bestFit="1" customWidth="1"/>
    <col min="8194" max="8194" width="12" bestFit="1" customWidth="1"/>
    <col min="8444" max="8444" width="51.5703125" customWidth="1"/>
    <col min="8445" max="8445" width="8" customWidth="1"/>
    <col min="8446" max="8446" width="10.5703125" customWidth="1"/>
    <col min="8447" max="8447" width="12.28515625" customWidth="1"/>
    <col min="8448" max="8448" width="11.28515625" bestFit="1" customWidth="1"/>
    <col min="8449" max="8449" width="15.140625" bestFit="1" customWidth="1"/>
    <col min="8450" max="8450" width="12" bestFit="1" customWidth="1"/>
    <col min="8700" max="8700" width="51.5703125" customWidth="1"/>
    <col min="8701" max="8701" width="8" customWidth="1"/>
    <col min="8702" max="8702" width="10.5703125" customWidth="1"/>
    <col min="8703" max="8703" width="12.28515625" customWidth="1"/>
    <col min="8704" max="8704" width="11.28515625" bestFit="1" customWidth="1"/>
    <col min="8705" max="8705" width="15.140625" bestFit="1" customWidth="1"/>
    <col min="8706" max="8706" width="12" bestFit="1" customWidth="1"/>
    <col min="8956" max="8956" width="51.5703125" customWidth="1"/>
    <col min="8957" max="8957" width="8" customWidth="1"/>
    <col min="8958" max="8958" width="10.5703125" customWidth="1"/>
    <col min="8959" max="8959" width="12.28515625" customWidth="1"/>
    <col min="8960" max="8960" width="11.28515625" bestFit="1" customWidth="1"/>
    <col min="8961" max="8961" width="15.140625" bestFit="1" customWidth="1"/>
    <col min="8962" max="8962" width="12" bestFit="1" customWidth="1"/>
    <col min="9212" max="9212" width="51.5703125" customWidth="1"/>
    <col min="9213" max="9213" width="8" customWidth="1"/>
    <col min="9214" max="9214" width="10.5703125" customWidth="1"/>
    <col min="9215" max="9215" width="12.28515625" customWidth="1"/>
    <col min="9216" max="9216" width="11.28515625" bestFit="1" customWidth="1"/>
    <col min="9217" max="9217" width="15.140625" bestFit="1" customWidth="1"/>
    <col min="9218" max="9218" width="12" bestFit="1" customWidth="1"/>
    <col min="9468" max="9468" width="51.5703125" customWidth="1"/>
    <col min="9469" max="9469" width="8" customWidth="1"/>
    <col min="9470" max="9470" width="10.5703125" customWidth="1"/>
    <col min="9471" max="9471" width="12.28515625" customWidth="1"/>
    <col min="9472" max="9472" width="11.28515625" bestFit="1" customWidth="1"/>
    <col min="9473" max="9473" width="15.140625" bestFit="1" customWidth="1"/>
    <col min="9474" max="9474" width="12" bestFit="1" customWidth="1"/>
    <col min="9724" max="9724" width="51.5703125" customWidth="1"/>
    <col min="9725" max="9725" width="8" customWidth="1"/>
    <col min="9726" max="9726" width="10.5703125" customWidth="1"/>
    <col min="9727" max="9727" width="12.28515625" customWidth="1"/>
    <col min="9728" max="9728" width="11.28515625" bestFit="1" customWidth="1"/>
    <col min="9729" max="9729" width="15.140625" bestFit="1" customWidth="1"/>
    <col min="9730" max="9730" width="12" bestFit="1" customWidth="1"/>
    <col min="9980" max="9980" width="51.5703125" customWidth="1"/>
    <col min="9981" max="9981" width="8" customWidth="1"/>
    <col min="9982" max="9982" width="10.5703125" customWidth="1"/>
    <col min="9983" max="9983" width="12.28515625" customWidth="1"/>
    <col min="9984" max="9984" width="11.28515625" bestFit="1" customWidth="1"/>
    <col min="9985" max="9985" width="15.140625" bestFit="1" customWidth="1"/>
    <col min="9986" max="9986" width="12" bestFit="1" customWidth="1"/>
    <col min="10236" max="10236" width="51.5703125" customWidth="1"/>
    <col min="10237" max="10237" width="8" customWidth="1"/>
    <col min="10238" max="10238" width="10.5703125" customWidth="1"/>
    <col min="10239" max="10239" width="12.28515625" customWidth="1"/>
    <col min="10240" max="10240" width="11.28515625" bestFit="1" customWidth="1"/>
    <col min="10241" max="10241" width="15.140625" bestFit="1" customWidth="1"/>
    <col min="10242" max="10242" width="12" bestFit="1" customWidth="1"/>
    <col min="10492" max="10492" width="51.5703125" customWidth="1"/>
    <col min="10493" max="10493" width="8" customWidth="1"/>
    <col min="10494" max="10494" width="10.5703125" customWidth="1"/>
    <col min="10495" max="10495" width="12.28515625" customWidth="1"/>
    <col min="10496" max="10496" width="11.28515625" bestFit="1" customWidth="1"/>
    <col min="10497" max="10497" width="15.140625" bestFit="1" customWidth="1"/>
    <col min="10498" max="10498" width="12" bestFit="1" customWidth="1"/>
    <col min="10748" max="10748" width="51.5703125" customWidth="1"/>
    <col min="10749" max="10749" width="8" customWidth="1"/>
    <col min="10750" max="10750" width="10.5703125" customWidth="1"/>
    <col min="10751" max="10751" width="12.28515625" customWidth="1"/>
    <col min="10752" max="10752" width="11.28515625" bestFit="1" customWidth="1"/>
    <col min="10753" max="10753" width="15.140625" bestFit="1" customWidth="1"/>
    <col min="10754" max="10754" width="12" bestFit="1" customWidth="1"/>
    <col min="11004" max="11004" width="51.5703125" customWidth="1"/>
    <col min="11005" max="11005" width="8" customWidth="1"/>
    <col min="11006" max="11006" width="10.5703125" customWidth="1"/>
    <col min="11007" max="11007" width="12.28515625" customWidth="1"/>
    <col min="11008" max="11008" width="11.28515625" bestFit="1" customWidth="1"/>
    <col min="11009" max="11009" width="15.140625" bestFit="1" customWidth="1"/>
    <col min="11010" max="11010" width="12" bestFit="1" customWidth="1"/>
    <col min="11260" max="11260" width="51.5703125" customWidth="1"/>
    <col min="11261" max="11261" width="8" customWidth="1"/>
    <col min="11262" max="11262" width="10.5703125" customWidth="1"/>
    <col min="11263" max="11263" width="12.28515625" customWidth="1"/>
    <col min="11264" max="11264" width="11.28515625" bestFit="1" customWidth="1"/>
    <col min="11265" max="11265" width="15.140625" bestFit="1" customWidth="1"/>
    <col min="11266" max="11266" width="12" bestFit="1" customWidth="1"/>
    <col min="11516" max="11516" width="51.5703125" customWidth="1"/>
    <col min="11517" max="11517" width="8" customWidth="1"/>
    <col min="11518" max="11518" width="10.5703125" customWidth="1"/>
    <col min="11519" max="11519" width="12.28515625" customWidth="1"/>
    <col min="11520" max="11520" width="11.28515625" bestFit="1" customWidth="1"/>
    <col min="11521" max="11521" width="15.140625" bestFit="1" customWidth="1"/>
    <col min="11522" max="11522" width="12" bestFit="1" customWidth="1"/>
    <col min="11772" max="11772" width="51.5703125" customWidth="1"/>
    <col min="11773" max="11773" width="8" customWidth="1"/>
    <col min="11774" max="11774" width="10.5703125" customWidth="1"/>
    <col min="11775" max="11775" width="12.28515625" customWidth="1"/>
    <col min="11776" max="11776" width="11.28515625" bestFit="1" customWidth="1"/>
    <col min="11777" max="11777" width="15.140625" bestFit="1" customWidth="1"/>
    <col min="11778" max="11778" width="12" bestFit="1" customWidth="1"/>
    <col min="12028" max="12028" width="51.5703125" customWidth="1"/>
    <col min="12029" max="12029" width="8" customWidth="1"/>
    <col min="12030" max="12030" width="10.5703125" customWidth="1"/>
    <col min="12031" max="12031" width="12.28515625" customWidth="1"/>
    <col min="12032" max="12032" width="11.28515625" bestFit="1" customWidth="1"/>
    <col min="12033" max="12033" width="15.140625" bestFit="1" customWidth="1"/>
    <col min="12034" max="12034" width="12" bestFit="1" customWidth="1"/>
    <col min="12284" max="12284" width="51.5703125" customWidth="1"/>
    <col min="12285" max="12285" width="8" customWidth="1"/>
    <col min="12286" max="12286" width="10.5703125" customWidth="1"/>
    <col min="12287" max="12287" width="12.28515625" customWidth="1"/>
    <col min="12288" max="12288" width="11.28515625" bestFit="1" customWidth="1"/>
    <col min="12289" max="12289" width="15.140625" bestFit="1" customWidth="1"/>
    <col min="12290" max="12290" width="12" bestFit="1" customWidth="1"/>
    <col min="12540" max="12540" width="51.5703125" customWidth="1"/>
    <col min="12541" max="12541" width="8" customWidth="1"/>
    <col min="12542" max="12542" width="10.5703125" customWidth="1"/>
    <col min="12543" max="12543" width="12.28515625" customWidth="1"/>
    <col min="12544" max="12544" width="11.28515625" bestFit="1" customWidth="1"/>
    <col min="12545" max="12545" width="15.140625" bestFit="1" customWidth="1"/>
    <col min="12546" max="12546" width="12" bestFit="1" customWidth="1"/>
    <col min="12796" max="12796" width="51.5703125" customWidth="1"/>
    <col min="12797" max="12797" width="8" customWidth="1"/>
    <col min="12798" max="12798" width="10.5703125" customWidth="1"/>
    <col min="12799" max="12799" width="12.28515625" customWidth="1"/>
    <col min="12800" max="12800" width="11.28515625" bestFit="1" customWidth="1"/>
    <col min="12801" max="12801" width="15.140625" bestFit="1" customWidth="1"/>
    <col min="12802" max="12802" width="12" bestFit="1" customWidth="1"/>
    <col min="13052" max="13052" width="51.5703125" customWidth="1"/>
    <col min="13053" max="13053" width="8" customWidth="1"/>
    <col min="13054" max="13054" width="10.5703125" customWidth="1"/>
    <col min="13055" max="13055" width="12.28515625" customWidth="1"/>
    <col min="13056" max="13056" width="11.28515625" bestFit="1" customWidth="1"/>
    <col min="13057" max="13057" width="15.140625" bestFit="1" customWidth="1"/>
    <col min="13058" max="13058" width="12" bestFit="1" customWidth="1"/>
    <col min="13308" max="13308" width="51.5703125" customWidth="1"/>
    <col min="13309" max="13309" width="8" customWidth="1"/>
    <col min="13310" max="13310" width="10.5703125" customWidth="1"/>
    <col min="13311" max="13311" width="12.28515625" customWidth="1"/>
    <col min="13312" max="13312" width="11.28515625" bestFit="1" customWidth="1"/>
    <col min="13313" max="13313" width="15.140625" bestFit="1" customWidth="1"/>
    <col min="13314" max="13314" width="12" bestFit="1" customWidth="1"/>
    <col min="13564" max="13564" width="51.5703125" customWidth="1"/>
    <col min="13565" max="13565" width="8" customWidth="1"/>
    <col min="13566" max="13566" width="10.5703125" customWidth="1"/>
    <col min="13567" max="13567" width="12.28515625" customWidth="1"/>
    <col min="13568" max="13568" width="11.28515625" bestFit="1" customWidth="1"/>
    <col min="13569" max="13569" width="15.140625" bestFit="1" customWidth="1"/>
    <col min="13570" max="13570" width="12" bestFit="1" customWidth="1"/>
    <col min="13820" max="13820" width="51.5703125" customWidth="1"/>
    <col min="13821" max="13821" width="8" customWidth="1"/>
    <col min="13822" max="13822" width="10.5703125" customWidth="1"/>
    <col min="13823" max="13823" width="12.28515625" customWidth="1"/>
    <col min="13824" max="13824" width="11.28515625" bestFit="1" customWidth="1"/>
    <col min="13825" max="13825" width="15.140625" bestFit="1" customWidth="1"/>
    <col min="13826" max="13826" width="12" bestFit="1" customWidth="1"/>
    <col min="14076" max="14076" width="51.5703125" customWidth="1"/>
    <col min="14077" max="14077" width="8" customWidth="1"/>
    <col min="14078" max="14078" width="10.5703125" customWidth="1"/>
    <col min="14079" max="14079" width="12.28515625" customWidth="1"/>
    <col min="14080" max="14080" width="11.28515625" bestFit="1" customWidth="1"/>
    <col min="14081" max="14081" width="15.140625" bestFit="1" customWidth="1"/>
    <col min="14082" max="14082" width="12" bestFit="1" customWidth="1"/>
    <col min="14332" max="14332" width="51.5703125" customWidth="1"/>
    <col min="14333" max="14333" width="8" customWidth="1"/>
    <col min="14334" max="14334" width="10.5703125" customWidth="1"/>
    <col min="14335" max="14335" width="12.28515625" customWidth="1"/>
    <col min="14336" max="14336" width="11.28515625" bestFit="1" customWidth="1"/>
    <col min="14337" max="14337" width="15.140625" bestFit="1" customWidth="1"/>
    <col min="14338" max="14338" width="12" bestFit="1" customWidth="1"/>
    <col min="14588" max="14588" width="51.5703125" customWidth="1"/>
    <col min="14589" max="14589" width="8" customWidth="1"/>
    <col min="14590" max="14590" width="10.5703125" customWidth="1"/>
    <col min="14591" max="14591" width="12.28515625" customWidth="1"/>
    <col min="14592" max="14592" width="11.28515625" bestFit="1" customWidth="1"/>
    <col min="14593" max="14593" width="15.140625" bestFit="1" customWidth="1"/>
    <col min="14594" max="14594" width="12" bestFit="1" customWidth="1"/>
    <col min="14844" max="14844" width="51.5703125" customWidth="1"/>
    <col min="14845" max="14845" width="8" customWidth="1"/>
    <col min="14846" max="14846" width="10.5703125" customWidth="1"/>
    <col min="14847" max="14847" width="12.28515625" customWidth="1"/>
    <col min="14848" max="14848" width="11.28515625" bestFit="1" customWidth="1"/>
    <col min="14849" max="14849" width="15.140625" bestFit="1" customWidth="1"/>
    <col min="14850" max="14850" width="12" bestFit="1" customWidth="1"/>
    <col min="15100" max="15100" width="51.5703125" customWidth="1"/>
    <col min="15101" max="15101" width="8" customWidth="1"/>
    <col min="15102" max="15102" width="10.5703125" customWidth="1"/>
    <col min="15103" max="15103" width="12.28515625" customWidth="1"/>
    <col min="15104" max="15104" width="11.28515625" bestFit="1" customWidth="1"/>
    <col min="15105" max="15105" width="15.140625" bestFit="1" customWidth="1"/>
    <col min="15106" max="15106" width="12" bestFit="1" customWidth="1"/>
    <col min="15356" max="15356" width="51.5703125" customWidth="1"/>
    <col min="15357" max="15357" width="8" customWidth="1"/>
    <col min="15358" max="15358" width="10.5703125" customWidth="1"/>
    <col min="15359" max="15359" width="12.28515625" customWidth="1"/>
    <col min="15360" max="15360" width="11.28515625" bestFit="1" customWidth="1"/>
    <col min="15361" max="15361" width="15.140625" bestFit="1" customWidth="1"/>
    <col min="15362" max="15362" width="12" bestFit="1" customWidth="1"/>
    <col min="15612" max="15612" width="51.5703125" customWidth="1"/>
    <col min="15613" max="15613" width="8" customWidth="1"/>
    <col min="15614" max="15614" width="10.5703125" customWidth="1"/>
    <col min="15615" max="15615" width="12.28515625" customWidth="1"/>
    <col min="15616" max="15616" width="11.28515625" bestFit="1" customWidth="1"/>
    <col min="15617" max="15617" width="15.140625" bestFit="1" customWidth="1"/>
    <col min="15618" max="15618" width="12" bestFit="1" customWidth="1"/>
    <col min="15868" max="15868" width="51.5703125" customWidth="1"/>
    <col min="15869" max="15869" width="8" customWidth="1"/>
    <col min="15870" max="15870" width="10.5703125" customWidth="1"/>
    <col min="15871" max="15871" width="12.28515625" customWidth="1"/>
    <col min="15872" max="15872" width="11.28515625" bestFit="1" customWidth="1"/>
    <col min="15873" max="15873" width="15.140625" bestFit="1" customWidth="1"/>
    <col min="15874" max="15874" width="12" bestFit="1" customWidth="1"/>
    <col min="16124" max="16124" width="51.5703125" customWidth="1"/>
    <col min="16125" max="16125" width="8" customWidth="1"/>
    <col min="16126" max="16126" width="10.5703125" customWidth="1"/>
    <col min="16127" max="16127" width="12.28515625" customWidth="1"/>
    <col min="16128" max="16128" width="11.28515625" bestFit="1" customWidth="1"/>
    <col min="16129" max="16129" width="15.140625" bestFit="1" customWidth="1"/>
    <col min="16130" max="16130" width="12" bestFit="1" customWidth="1"/>
  </cols>
  <sheetData>
    <row r="1" spans="1:7">
      <c r="A1" s="134" t="s">
        <v>309</v>
      </c>
      <c r="B1" s="134"/>
      <c r="C1" s="134"/>
      <c r="D1" s="134"/>
      <c r="E1" s="134"/>
      <c r="F1" s="134"/>
      <c r="G1" s="134"/>
    </row>
    <row r="2" spans="1:7">
      <c r="A2" s="134" t="s">
        <v>87</v>
      </c>
      <c r="B2" s="134"/>
      <c r="C2" s="134"/>
      <c r="D2" s="134"/>
      <c r="E2" s="134"/>
      <c r="F2" s="134"/>
      <c r="G2" s="134"/>
    </row>
    <row r="3" spans="1:7">
      <c r="A3" s="134" t="s">
        <v>86</v>
      </c>
      <c r="B3" s="134"/>
      <c r="C3" s="134"/>
      <c r="D3" s="134"/>
      <c r="E3" s="134"/>
      <c r="F3" s="134"/>
      <c r="G3" s="134"/>
    </row>
    <row r="4" spans="1:7">
      <c r="A4" s="134" t="s">
        <v>341</v>
      </c>
      <c r="B4" s="134"/>
      <c r="C4" s="134"/>
      <c r="D4" s="134"/>
      <c r="E4" s="134"/>
      <c r="F4" s="134"/>
      <c r="G4" s="134"/>
    </row>
    <row r="6" spans="1:7" ht="53.25" customHeight="1">
      <c r="A6" s="137" t="s">
        <v>286</v>
      </c>
      <c r="B6" s="137"/>
      <c r="C6" s="137"/>
      <c r="D6" s="137"/>
      <c r="E6" s="137"/>
      <c r="F6" s="137"/>
      <c r="G6" s="137"/>
    </row>
    <row r="7" spans="1:7">
      <c r="A7" s="136" t="s">
        <v>85</v>
      </c>
      <c r="B7" s="136"/>
      <c r="C7" s="136"/>
      <c r="D7" s="136"/>
      <c r="E7" s="136"/>
      <c r="F7" s="136"/>
      <c r="G7" s="136"/>
    </row>
    <row r="8" spans="1:7" ht="51">
      <c r="A8" s="63" t="s">
        <v>109</v>
      </c>
      <c r="B8" s="63" t="s">
        <v>148</v>
      </c>
      <c r="C8" s="63" t="s">
        <v>110</v>
      </c>
      <c r="D8" s="63" t="s">
        <v>111</v>
      </c>
      <c r="E8" s="36" t="s">
        <v>189</v>
      </c>
      <c r="F8" s="36" t="s">
        <v>238</v>
      </c>
      <c r="G8" s="36" t="s">
        <v>239</v>
      </c>
    </row>
    <row r="9" spans="1:7" s="32" customFormat="1" ht="12.75">
      <c r="A9" s="63">
        <v>1</v>
      </c>
      <c r="B9" s="63">
        <v>3</v>
      </c>
      <c r="C9" s="63">
        <v>4</v>
      </c>
      <c r="D9" s="63">
        <v>5</v>
      </c>
      <c r="E9" s="63">
        <v>4</v>
      </c>
      <c r="F9" s="63">
        <v>5</v>
      </c>
      <c r="G9" s="63">
        <v>6</v>
      </c>
    </row>
    <row r="10" spans="1:7" ht="25.5">
      <c r="A10" s="64" t="s">
        <v>224</v>
      </c>
      <c r="B10" s="59"/>
      <c r="C10" s="59"/>
      <c r="D10" s="59"/>
      <c r="E10" s="66">
        <f>E11+E42+E51+E66+E94+E146+E163+E173</f>
        <v>84994747.710000008</v>
      </c>
      <c r="F10" s="66">
        <f t="shared" ref="F10:G10" si="0">F11+F42+F51+F66+F94+F146+F163+F173</f>
        <v>4539943.2299999995</v>
      </c>
      <c r="G10" s="66">
        <f t="shared" si="0"/>
        <v>89534690.940000013</v>
      </c>
    </row>
    <row r="11" spans="1:7">
      <c r="A11" s="64" t="s">
        <v>149</v>
      </c>
      <c r="B11" s="59" t="s">
        <v>150</v>
      </c>
      <c r="C11" s="59"/>
      <c r="D11" s="59"/>
      <c r="E11" s="66">
        <f>E12+E17+E27+E32</f>
        <v>12538467</v>
      </c>
      <c r="F11" s="66">
        <f t="shared" ref="F11:G11" si="1">F12+F17+F27+F32</f>
        <v>58590</v>
      </c>
      <c r="G11" s="66">
        <f t="shared" si="1"/>
        <v>12597057</v>
      </c>
    </row>
    <row r="12" spans="1:7" ht="38.25">
      <c r="A12" s="81" t="s">
        <v>242</v>
      </c>
      <c r="B12" s="82" t="s">
        <v>243</v>
      </c>
      <c r="C12" s="82"/>
      <c r="D12" s="82"/>
      <c r="E12" s="66">
        <f t="shared" ref="E12:G15" si="2">E13</f>
        <v>421200</v>
      </c>
      <c r="F12" s="66">
        <f t="shared" si="2"/>
        <v>0</v>
      </c>
      <c r="G12" s="66">
        <f t="shared" si="2"/>
        <v>421200</v>
      </c>
    </row>
    <row r="13" spans="1:7" ht="51">
      <c r="A13" s="64" t="s">
        <v>256</v>
      </c>
      <c r="B13" s="82" t="s">
        <v>243</v>
      </c>
      <c r="C13" s="82" t="s">
        <v>190</v>
      </c>
      <c r="D13" s="59"/>
      <c r="E13" s="66">
        <f t="shared" si="2"/>
        <v>421200</v>
      </c>
      <c r="F13" s="66">
        <f t="shared" si="2"/>
        <v>0</v>
      </c>
      <c r="G13" s="66">
        <f t="shared" si="2"/>
        <v>421200</v>
      </c>
    </row>
    <row r="14" spans="1:7" ht="25.5">
      <c r="A14" s="90" t="s">
        <v>257</v>
      </c>
      <c r="B14" s="86" t="s">
        <v>243</v>
      </c>
      <c r="C14" s="86" t="s">
        <v>244</v>
      </c>
      <c r="D14" s="86"/>
      <c r="E14" s="85">
        <f t="shared" si="2"/>
        <v>421200</v>
      </c>
      <c r="F14" s="85">
        <f t="shared" si="2"/>
        <v>0</v>
      </c>
      <c r="G14" s="85">
        <f t="shared" si="2"/>
        <v>421200</v>
      </c>
    </row>
    <row r="15" spans="1:7" ht="51">
      <c r="A15" s="62" t="s">
        <v>113</v>
      </c>
      <c r="B15" s="86" t="s">
        <v>243</v>
      </c>
      <c r="C15" s="86" t="s">
        <v>244</v>
      </c>
      <c r="D15" s="58" t="s">
        <v>114</v>
      </c>
      <c r="E15" s="85">
        <f t="shared" si="2"/>
        <v>421200</v>
      </c>
      <c r="F15" s="85">
        <f t="shared" si="2"/>
        <v>0</v>
      </c>
      <c r="G15" s="85">
        <f t="shared" si="2"/>
        <v>421200</v>
      </c>
    </row>
    <row r="16" spans="1:7" ht="25.5">
      <c r="A16" s="62" t="s">
        <v>115</v>
      </c>
      <c r="B16" s="86" t="s">
        <v>243</v>
      </c>
      <c r="C16" s="86" t="s">
        <v>244</v>
      </c>
      <c r="D16" s="58" t="s">
        <v>39</v>
      </c>
      <c r="E16" s="85">
        <v>421200</v>
      </c>
      <c r="F16" s="85"/>
      <c r="G16" s="85">
        <f>E16+F16</f>
        <v>421200</v>
      </c>
    </row>
    <row r="17" spans="1:7" ht="38.25">
      <c r="A17" s="64" t="s">
        <v>151</v>
      </c>
      <c r="B17" s="59" t="s">
        <v>152</v>
      </c>
      <c r="C17" s="59"/>
      <c r="D17" s="59"/>
      <c r="E17" s="66">
        <f>E18</f>
        <v>10874000</v>
      </c>
      <c r="F17" s="66">
        <f>F18</f>
        <v>0</v>
      </c>
      <c r="G17" s="66">
        <f>G18</f>
        <v>10874000</v>
      </c>
    </row>
    <row r="18" spans="1:7" ht="51">
      <c r="A18" s="64" t="s">
        <v>256</v>
      </c>
      <c r="B18" s="59" t="s">
        <v>152</v>
      </c>
      <c r="C18" s="59" t="s">
        <v>190</v>
      </c>
      <c r="D18" s="59"/>
      <c r="E18" s="66">
        <f>E19+E24</f>
        <v>10874000</v>
      </c>
      <c r="F18" s="66">
        <f>F19+F24</f>
        <v>0</v>
      </c>
      <c r="G18" s="66">
        <f>G19+G24</f>
        <v>10874000</v>
      </c>
    </row>
    <row r="19" spans="1:7">
      <c r="A19" s="62" t="s">
        <v>112</v>
      </c>
      <c r="B19" s="58" t="s">
        <v>152</v>
      </c>
      <c r="C19" s="58" t="s">
        <v>191</v>
      </c>
      <c r="D19" s="58"/>
      <c r="E19" s="85">
        <f>E20+E22</f>
        <v>9936000</v>
      </c>
      <c r="F19" s="85">
        <f>F20+F22</f>
        <v>0</v>
      </c>
      <c r="G19" s="85">
        <f>G20+G22</f>
        <v>9936000</v>
      </c>
    </row>
    <row r="20" spans="1:7" ht="51">
      <c r="A20" s="62" t="s">
        <v>113</v>
      </c>
      <c r="B20" s="58" t="s">
        <v>152</v>
      </c>
      <c r="C20" s="58" t="s">
        <v>191</v>
      </c>
      <c r="D20" s="58" t="s">
        <v>114</v>
      </c>
      <c r="E20" s="85">
        <f>E21</f>
        <v>7226000</v>
      </c>
      <c r="F20" s="85">
        <f>F21</f>
        <v>0</v>
      </c>
      <c r="G20" s="85">
        <f>G21</f>
        <v>7226000</v>
      </c>
    </row>
    <row r="21" spans="1:7" ht="26.25">
      <c r="A21" s="70" t="s">
        <v>115</v>
      </c>
      <c r="B21" s="58" t="s">
        <v>152</v>
      </c>
      <c r="C21" s="58" t="s">
        <v>191</v>
      </c>
      <c r="D21" s="58" t="s">
        <v>39</v>
      </c>
      <c r="E21" s="85">
        <v>7226000</v>
      </c>
      <c r="F21" s="85"/>
      <c r="G21" s="85">
        <f>E21+F21</f>
        <v>7226000</v>
      </c>
    </row>
    <row r="22" spans="1:7" ht="25.5">
      <c r="A22" s="72" t="s">
        <v>116</v>
      </c>
      <c r="B22" s="58" t="s">
        <v>152</v>
      </c>
      <c r="C22" s="58" t="s">
        <v>191</v>
      </c>
      <c r="D22" s="58" t="s">
        <v>117</v>
      </c>
      <c r="E22" s="85">
        <f>E23</f>
        <v>2710000</v>
      </c>
      <c r="F22" s="85">
        <f>F23</f>
        <v>0</v>
      </c>
      <c r="G22" s="85">
        <f>G23</f>
        <v>2710000</v>
      </c>
    </row>
    <row r="23" spans="1:7" ht="25.5">
      <c r="A23" s="62" t="s">
        <v>118</v>
      </c>
      <c r="B23" s="58" t="s">
        <v>152</v>
      </c>
      <c r="C23" s="58" t="s">
        <v>191</v>
      </c>
      <c r="D23" s="58" t="s">
        <v>119</v>
      </c>
      <c r="E23" s="85">
        <v>2710000</v>
      </c>
      <c r="F23" s="85"/>
      <c r="G23" s="85">
        <v>2710000</v>
      </c>
    </row>
    <row r="24" spans="1:7">
      <c r="A24" s="62" t="s">
        <v>120</v>
      </c>
      <c r="B24" s="58" t="s">
        <v>152</v>
      </c>
      <c r="C24" s="58" t="s">
        <v>192</v>
      </c>
      <c r="D24" s="58"/>
      <c r="E24" s="85">
        <f t="shared" ref="E24:G25" si="3">E25</f>
        <v>938000</v>
      </c>
      <c r="F24" s="85">
        <f t="shared" si="3"/>
        <v>0</v>
      </c>
      <c r="G24" s="85">
        <f t="shared" si="3"/>
        <v>938000</v>
      </c>
    </row>
    <row r="25" spans="1:7" ht="51">
      <c r="A25" s="62" t="s">
        <v>113</v>
      </c>
      <c r="B25" s="58" t="s">
        <v>152</v>
      </c>
      <c r="C25" s="58" t="s">
        <v>192</v>
      </c>
      <c r="D25" s="58" t="s">
        <v>114</v>
      </c>
      <c r="E25" s="85">
        <f t="shared" si="3"/>
        <v>938000</v>
      </c>
      <c r="F25" s="85">
        <f t="shared" si="3"/>
        <v>0</v>
      </c>
      <c r="G25" s="85">
        <f t="shared" si="3"/>
        <v>938000</v>
      </c>
    </row>
    <row r="26" spans="1:7" ht="26.25">
      <c r="A26" s="70" t="s">
        <v>115</v>
      </c>
      <c r="B26" s="58" t="s">
        <v>152</v>
      </c>
      <c r="C26" s="58" t="s">
        <v>192</v>
      </c>
      <c r="D26" s="58" t="s">
        <v>39</v>
      </c>
      <c r="E26" s="85">
        <v>938000</v>
      </c>
      <c r="F26" s="85"/>
      <c r="G26" s="85">
        <f>E26+F26</f>
        <v>938000</v>
      </c>
    </row>
    <row r="27" spans="1:7">
      <c r="A27" s="111" t="s">
        <v>307</v>
      </c>
      <c r="B27" s="59" t="s">
        <v>308</v>
      </c>
      <c r="C27" s="59"/>
      <c r="D27" s="59"/>
      <c r="E27" s="66">
        <f>E28</f>
        <v>410610</v>
      </c>
      <c r="F27" s="66">
        <f t="shared" ref="F27:G30" si="4">F28</f>
        <v>0</v>
      </c>
      <c r="G27" s="66">
        <f t="shared" si="4"/>
        <v>410610</v>
      </c>
    </row>
    <row r="28" spans="1:7" ht="51">
      <c r="A28" s="64" t="s">
        <v>256</v>
      </c>
      <c r="B28" s="82" t="s">
        <v>308</v>
      </c>
      <c r="C28" s="82" t="s">
        <v>190</v>
      </c>
      <c r="D28" s="58"/>
      <c r="E28" s="85">
        <f>E29</f>
        <v>410610</v>
      </c>
      <c r="F28" s="85">
        <f t="shared" si="4"/>
        <v>0</v>
      </c>
      <c r="G28" s="85">
        <f t="shared" si="4"/>
        <v>410610</v>
      </c>
    </row>
    <row r="29" spans="1:7">
      <c r="A29" s="62" t="s">
        <v>297</v>
      </c>
      <c r="B29" s="58" t="s">
        <v>308</v>
      </c>
      <c r="C29" s="58" t="s">
        <v>298</v>
      </c>
      <c r="D29" s="58"/>
      <c r="E29" s="85">
        <f>E30</f>
        <v>410610</v>
      </c>
      <c r="F29" s="85">
        <f t="shared" si="4"/>
        <v>0</v>
      </c>
      <c r="G29" s="85">
        <f t="shared" si="4"/>
        <v>410610</v>
      </c>
    </row>
    <row r="30" spans="1:7" ht="25.5">
      <c r="A30" s="72" t="s">
        <v>116</v>
      </c>
      <c r="B30" s="58" t="s">
        <v>308</v>
      </c>
      <c r="C30" s="58" t="s">
        <v>298</v>
      </c>
      <c r="D30" s="58" t="s">
        <v>117</v>
      </c>
      <c r="E30" s="85">
        <f>E31</f>
        <v>410610</v>
      </c>
      <c r="F30" s="85">
        <f t="shared" si="4"/>
        <v>0</v>
      </c>
      <c r="G30" s="85">
        <f t="shared" si="4"/>
        <v>410610</v>
      </c>
    </row>
    <row r="31" spans="1:7" ht="25.5">
      <c r="A31" s="62" t="s">
        <v>118</v>
      </c>
      <c r="B31" s="58" t="s">
        <v>308</v>
      </c>
      <c r="C31" s="58" t="s">
        <v>298</v>
      </c>
      <c r="D31" s="58" t="s">
        <v>119</v>
      </c>
      <c r="E31" s="85">
        <v>410610</v>
      </c>
      <c r="F31" s="85"/>
      <c r="G31" s="85">
        <f>E31+F31</f>
        <v>410610</v>
      </c>
    </row>
    <row r="32" spans="1:7">
      <c r="A32" s="64" t="s">
        <v>232</v>
      </c>
      <c r="B32" s="59" t="s">
        <v>233</v>
      </c>
      <c r="C32" s="59"/>
      <c r="D32" s="59"/>
      <c r="E32" s="66">
        <f>E33+E35</f>
        <v>832657</v>
      </c>
      <c r="F32" s="66">
        <f t="shared" ref="F32:G32" si="5">F33+F35</f>
        <v>58590</v>
      </c>
      <c r="G32" s="66">
        <f t="shared" si="5"/>
        <v>891247</v>
      </c>
    </row>
    <row r="33" spans="1:7" ht="38.25">
      <c r="A33" s="64" t="s">
        <v>314</v>
      </c>
      <c r="B33" s="58" t="s">
        <v>233</v>
      </c>
      <c r="C33" s="58" t="s">
        <v>315</v>
      </c>
      <c r="D33" s="59"/>
      <c r="E33" s="66">
        <f>E34</f>
        <v>0</v>
      </c>
      <c r="F33" s="66">
        <f>F34</f>
        <v>58590</v>
      </c>
      <c r="G33" s="66">
        <f>G34</f>
        <v>58590</v>
      </c>
    </row>
    <row r="34" spans="1:7" ht="26.25">
      <c r="A34" s="70" t="s">
        <v>115</v>
      </c>
      <c r="B34" s="58" t="s">
        <v>233</v>
      </c>
      <c r="C34" s="58" t="s">
        <v>315</v>
      </c>
      <c r="D34" s="58" t="s">
        <v>39</v>
      </c>
      <c r="E34" s="85"/>
      <c r="F34" s="85">
        <v>58590</v>
      </c>
      <c r="G34" s="85">
        <f>E34+F34</f>
        <v>58590</v>
      </c>
    </row>
    <row r="35" spans="1:7" ht="51">
      <c r="A35" s="64" t="s">
        <v>256</v>
      </c>
      <c r="B35" s="59" t="s">
        <v>233</v>
      </c>
      <c r="C35" s="59" t="s">
        <v>190</v>
      </c>
      <c r="D35" s="59"/>
      <c r="E35" s="66">
        <f>E36+E39</f>
        <v>832657</v>
      </c>
      <c r="F35" s="66">
        <f t="shared" ref="F35:G35" si="6">F36+F39</f>
        <v>0</v>
      </c>
      <c r="G35" s="66">
        <f t="shared" si="6"/>
        <v>832657</v>
      </c>
    </row>
    <row r="36" spans="1:7">
      <c r="A36" s="62" t="s">
        <v>297</v>
      </c>
      <c r="B36" s="58" t="s">
        <v>233</v>
      </c>
      <c r="C36" s="58" t="s">
        <v>298</v>
      </c>
      <c r="D36" s="59"/>
      <c r="E36" s="85">
        <f>E37</f>
        <v>732657</v>
      </c>
      <c r="F36" s="85">
        <f>F37</f>
        <v>0</v>
      </c>
      <c r="G36" s="85">
        <f>G37</f>
        <v>732657</v>
      </c>
    </row>
    <row r="37" spans="1:7">
      <c r="A37" s="62" t="s">
        <v>124</v>
      </c>
      <c r="B37" s="58" t="s">
        <v>233</v>
      </c>
      <c r="C37" s="58" t="s">
        <v>298</v>
      </c>
      <c r="D37" s="58" t="s">
        <v>121</v>
      </c>
      <c r="E37" s="104">
        <f>E38</f>
        <v>732657</v>
      </c>
      <c r="F37" s="104">
        <f t="shared" ref="F37:G37" si="7">F38</f>
        <v>0</v>
      </c>
      <c r="G37" s="104">
        <f t="shared" si="7"/>
        <v>732657</v>
      </c>
    </row>
    <row r="38" spans="1:7">
      <c r="A38" s="62" t="s">
        <v>299</v>
      </c>
      <c r="B38" s="58" t="s">
        <v>233</v>
      </c>
      <c r="C38" s="58" t="s">
        <v>298</v>
      </c>
      <c r="D38" s="58" t="s">
        <v>300</v>
      </c>
      <c r="E38" s="104">
        <v>732657</v>
      </c>
      <c r="F38" s="104"/>
      <c r="G38" s="104">
        <f>E38+F38</f>
        <v>732657</v>
      </c>
    </row>
    <row r="39" spans="1:7">
      <c r="A39" s="62" t="s">
        <v>258</v>
      </c>
      <c r="B39" s="58" t="s">
        <v>233</v>
      </c>
      <c r="C39" s="58" t="s">
        <v>193</v>
      </c>
      <c r="D39" s="58"/>
      <c r="E39" s="85">
        <f t="shared" ref="E39:G40" si="8">E40</f>
        <v>100000</v>
      </c>
      <c r="F39" s="85">
        <f t="shared" si="8"/>
        <v>0</v>
      </c>
      <c r="G39" s="85">
        <f t="shared" si="8"/>
        <v>100000</v>
      </c>
    </row>
    <row r="40" spans="1:7">
      <c r="A40" s="62" t="s">
        <v>253</v>
      </c>
      <c r="B40" s="58" t="s">
        <v>233</v>
      </c>
      <c r="C40" s="58" t="s">
        <v>193</v>
      </c>
      <c r="D40" s="58" t="s">
        <v>121</v>
      </c>
      <c r="E40" s="85">
        <f t="shared" si="8"/>
        <v>100000</v>
      </c>
      <c r="F40" s="85">
        <f t="shared" si="8"/>
        <v>0</v>
      </c>
      <c r="G40" s="85">
        <f t="shared" si="8"/>
        <v>100000</v>
      </c>
    </row>
    <row r="41" spans="1:7">
      <c r="A41" s="62" t="s">
        <v>122</v>
      </c>
      <c r="B41" s="58" t="s">
        <v>233</v>
      </c>
      <c r="C41" s="58" t="s">
        <v>193</v>
      </c>
      <c r="D41" s="58" t="s">
        <v>123</v>
      </c>
      <c r="E41" s="85">
        <v>100000</v>
      </c>
      <c r="F41" s="85"/>
      <c r="G41" s="104">
        <f>E41+F41</f>
        <v>100000</v>
      </c>
    </row>
    <row r="42" spans="1:7">
      <c r="A42" s="64" t="s">
        <v>153</v>
      </c>
      <c r="B42" s="59" t="s">
        <v>154</v>
      </c>
      <c r="C42" s="59"/>
      <c r="D42" s="59"/>
      <c r="E42" s="66">
        <f t="shared" ref="E42:G45" si="9">E43</f>
        <v>1029562</v>
      </c>
      <c r="F42" s="66">
        <f t="shared" si="9"/>
        <v>0</v>
      </c>
      <c r="G42" s="66">
        <f t="shared" si="9"/>
        <v>1029562</v>
      </c>
    </row>
    <row r="43" spans="1:7">
      <c r="A43" s="62" t="s">
        <v>155</v>
      </c>
      <c r="B43" s="58" t="s">
        <v>156</v>
      </c>
      <c r="C43" s="58"/>
      <c r="D43" s="58"/>
      <c r="E43" s="85">
        <f t="shared" si="9"/>
        <v>1029562</v>
      </c>
      <c r="F43" s="85">
        <f t="shared" si="9"/>
        <v>0</v>
      </c>
      <c r="G43" s="85">
        <f t="shared" si="9"/>
        <v>1029562</v>
      </c>
    </row>
    <row r="44" spans="1:7" ht="26.25">
      <c r="A44" s="92" t="s">
        <v>141</v>
      </c>
      <c r="B44" s="58" t="s">
        <v>156</v>
      </c>
      <c r="C44" s="58" t="s">
        <v>194</v>
      </c>
      <c r="D44" s="58"/>
      <c r="E44" s="85">
        <f t="shared" si="9"/>
        <v>1029562</v>
      </c>
      <c r="F44" s="85">
        <f t="shared" si="9"/>
        <v>0</v>
      </c>
      <c r="G44" s="85">
        <f t="shared" si="9"/>
        <v>1029562</v>
      </c>
    </row>
    <row r="45" spans="1:7">
      <c r="A45" s="92" t="s">
        <v>142</v>
      </c>
      <c r="B45" s="58" t="s">
        <v>156</v>
      </c>
      <c r="C45" s="58" t="s">
        <v>195</v>
      </c>
      <c r="D45" s="58"/>
      <c r="E45" s="85">
        <f t="shared" si="9"/>
        <v>1029562</v>
      </c>
      <c r="F45" s="85">
        <f t="shared" si="9"/>
        <v>0</v>
      </c>
      <c r="G45" s="85">
        <f t="shared" si="9"/>
        <v>1029562</v>
      </c>
    </row>
    <row r="46" spans="1:7" ht="25.5">
      <c r="A46" s="93" t="s">
        <v>143</v>
      </c>
      <c r="B46" s="58" t="s">
        <v>156</v>
      </c>
      <c r="C46" s="58" t="s">
        <v>196</v>
      </c>
      <c r="D46" s="58"/>
      <c r="E46" s="85">
        <f>E47+E49</f>
        <v>1029562</v>
      </c>
      <c r="F46" s="85">
        <f>F47+F49</f>
        <v>0</v>
      </c>
      <c r="G46" s="85">
        <f>G47+G49</f>
        <v>1029562</v>
      </c>
    </row>
    <row r="47" spans="1:7" ht="51">
      <c r="A47" s="62" t="s">
        <v>113</v>
      </c>
      <c r="B47" s="58" t="s">
        <v>156</v>
      </c>
      <c r="C47" s="58" t="s">
        <v>196</v>
      </c>
      <c r="D47" s="58" t="s">
        <v>114</v>
      </c>
      <c r="E47" s="85">
        <f>E48</f>
        <v>780000</v>
      </c>
      <c r="F47" s="85">
        <f>F48</f>
        <v>0</v>
      </c>
      <c r="G47" s="85">
        <f>G48</f>
        <v>780000</v>
      </c>
    </row>
    <row r="48" spans="1:7" ht="26.25">
      <c r="A48" s="70" t="s">
        <v>115</v>
      </c>
      <c r="B48" s="58" t="s">
        <v>156</v>
      </c>
      <c r="C48" s="58" t="s">
        <v>196</v>
      </c>
      <c r="D48" s="58" t="s">
        <v>39</v>
      </c>
      <c r="E48" s="85">
        <v>780000</v>
      </c>
      <c r="F48" s="85"/>
      <c r="G48" s="85">
        <f>E48+F48</f>
        <v>780000</v>
      </c>
    </row>
    <row r="49" spans="1:7" ht="25.5">
      <c r="A49" s="62" t="s">
        <v>116</v>
      </c>
      <c r="B49" s="58" t="s">
        <v>156</v>
      </c>
      <c r="C49" s="58" t="s">
        <v>196</v>
      </c>
      <c r="D49" s="58" t="s">
        <v>117</v>
      </c>
      <c r="E49" s="85">
        <f>E50</f>
        <v>249562</v>
      </c>
      <c r="F49" s="85">
        <f>F50</f>
        <v>0</v>
      </c>
      <c r="G49" s="85">
        <f>G50</f>
        <v>249562</v>
      </c>
    </row>
    <row r="50" spans="1:7" ht="25.5">
      <c r="A50" s="62" t="s">
        <v>118</v>
      </c>
      <c r="B50" s="58" t="s">
        <v>156</v>
      </c>
      <c r="C50" s="58" t="s">
        <v>196</v>
      </c>
      <c r="D50" s="58" t="s">
        <v>119</v>
      </c>
      <c r="E50" s="85">
        <v>249562</v>
      </c>
      <c r="F50" s="85"/>
      <c r="G50" s="85">
        <f>E50+F50</f>
        <v>249562</v>
      </c>
    </row>
    <row r="51" spans="1:7" ht="25.5">
      <c r="A51" s="64" t="s">
        <v>157</v>
      </c>
      <c r="B51" s="59" t="s">
        <v>158</v>
      </c>
      <c r="C51" s="59"/>
      <c r="D51" s="59"/>
      <c r="E51" s="66">
        <f>E52+E57</f>
        <v>70000</v>
      </c>
      <c r="F51" s="66">
        <f>F52+F57</f>
        <v>0</v>
      </c>
      <c r="G51" s="66">
        <f>G52+G57</f>
        <v>70000</v>
      </c>
    </row>
    <row r="52" spans="1:7" ht="25.5">
      <c r="A52" s="64" t="s">
        <v>159</v>
      </c>
      <c r="B52" s="59" t="s">
        <v>160</v>
      </c>
      <c r="C52" s="59"/>
      <c r="D52" s="59"/>
      <c r="E52" s="66">
        <f t="shared" ref="E52:G55" si="10">E53</f>
        <v>45000</v>
      </c>
      <c r="F52" s="66">
        <f t="shared" si="10"/>
        <v>0</v>
      </c>
      <c r="G52" s="66">
        <f t="shared" si="10"/>
        <v>45000</v>
      </c>
    </row>
    <row r="53" spans="1:7">
      <c r="A53" s="60" t="s">
        <v>214</v>
      </c>
      <c r="B53" s="59" t="s">
        <v>160</v>
      </c>
      <c r="C53" s="59" t="s">
        <v>210</v>
      </c>
      <c r="D53" s="59"/>
      <c r="E53" s="66">
        <f t="shared" si="10"/>
        <v>45000</v>
      </c>
      <c r="F53" s="66">
        <f t="shared" si="10"/>
        <v>0</v>
      </c>
      <c r="G53" s="66">
        <f t="shared" si="10"/>
        <v>45000</v>
      </c>
    </row>
    <row r="54" spans="1:7" ht="38.25">
      <c r="A54" s="62" t="s">
        <v>212</v>
      </c>
      <c r="B54" s="58" t="s">
        <v>160</v>
      </c>
      <c r="C54" s="58" t="s">
        <v>213</v>
      </c>
      <c r="D54" s="58"/>
      <c r="E54" s="85">
        <f t="shared" si="10"/>
        <v>45000</v>
      </c>
      <c r="F54" s="85">
        <f t="shared" si="10"/>
        <v>0</v>
      </c>
      <c r="G54" s="85">
        <f t="shared" si="10"/>
        <v>45000</v>
      </c>
    </row>
    <row r="55" spans="1:7" ht="25.5">
      <c r="A55" s="72" t="s">
        <v>116</v>
      </c>
      <c r="B55" s="58" t="s">
        <v>160</v>
      </c>
      <c r="C55" s="58" t="s">
        <v>213</v>
      </c>
      <c r="D55" s="58" t="s">
        <v>117</v>
      </c>
      <c r="E55" s="85">
        <f t="shared" si="10"/>
        <v>45000</v>
      </c>
      <c r="F55" s="85">
        <f t="shared" si="10"/>
        <v>0</v>
      </c>
      <c r="G55" s="85">
        <f t="shared" si="10"/>
        <v>45000</v>
      </c>
    </row>
    <row r="56" spans="1:7" ht="25.5">
      <c r="A56" s="62" t="s">
        <v>118</v>
      </c>
      <c r="B56" s="58" t="s">
        <v>160</v>
      </c>
      <c r="C56" s="58" t="s">
        <v>213</v>
      </c>
      <c r="D56" s="58" t="s">
        <v>119</v>
      </c>
      <c r="E56" s="85">
        <v>45000</v>
      </c>
      <c r="F56" s="85"/>
      <c r="G56" s="85">
        <f>E56+F56</f>
        <v>45000</v>
      </c>
    </row>
    <row r="57" spans="1:7" ht="25.5">
      <c r="A57" s="64" t="s">
        <v>259</v>
      </c>
      <c r="B57" s="59" t="s">
        <v>260</v>
      </c>
      <c r="C57" s="59"/>
      <c r="D57" s="59"/>
      <c r="E57" s="66">
        <f>E58+E62</f>
        <v>25000</v>
      </c>
      <c r="F57" s="66">
        <f>F58+F62</f>
        <v>0</v>
      </c>
      <c r="G57" s="66">
        <f>G58+G62</f>
        <v>25000</v>
      </c>
    </row>
    <row r="58" spans="1:7" ht="51">
      <c r="A58" s="64" t="s">
        <v>261</v>
      </c>
      <c r="B58" s="59" t="s">
        <v>260</v>
      </c>
      <c r="C58" s="59" t="s">
        <v>262</v>
      </c>
      <c r="D58" s="59"/>
      <c r="E58" s="66">
        <f t="shared" ref="E58:G60" si="11">E59</f>
        <v>15000</v>
      </c>
      <c r="F58" s="66">
        <f t="shared" si="11"/>
        <v>0</v>
      </c>
      <c r="G58" s="66">
        <f t="shared" si="11"/>
        <v>15000</v>
      </c>
    </row>
    <row r="59" spans="1:7" ht="63.75">
      <c r="A59" s="61" t="s">
        <v>263</v>
      </c>
      <c r="B59" s="58" t="s">
        <v>260</v>
      </c>
      <c r="C59" s="58" t="s">
        <v>264</v>
      </c>
      <c r="D59" s="58"/>
      <c r="E59" s="85">
        <f t="shared" si="11"/>
        <v>15000</v>
      </c>
      <c r="F59" s="85">
        <f t="shared" si="11"/>
        <v>0</v>
      </c>
      <c r="G59" s="85">
        <f t="shared" si="11"/>
        <v>15000</v>
      </c>
    </row>
    <row r="60" spans="1:7" ht="25.5">
      <c r="A60" s="62" t="s">
        <v>116</v>
      </c>
      <c r="B60" s="58" t="s">
        <v>260</v>
      </c>
      <c r="C60" s="58" t="s">
        <v>264</v>
      </c>
      <c r="D60" s="58" t="s">
        <v>117</v>
      </c>
      <c r="E60" s="85">
        <f t="shared" si="11"/>
        <v>15000</v>
      </c>
      <c r="F60" s="85">
        <f t="shared" si="11"/>
        <v>0</v>
      </c>
      <c r="G60" s="85">
        <f t="shared" si="11"/>
        <v>15000</v>
      </c>
    </row>
    <row r="61" spans="1:7" ht="25.5">
      <c r="A61" s="62" t="s">
        <v>118</v>
      </c>
      <c r="B61" s="58" t="s">
        <v>260</v>
      </c>
      <c r="C61" s="58" t="s">
        <v>264</v>
      </c>
      <c r="D61" s="58" t="s">
        <v>119</v>
      </c>
      <c r="E61" s="85">
        <v>15000</v>
      </c>
      <c r="F61" s="85"/>
      <c r="G61" s="85">
        <f>E61+F61</f>
        <v>15000</v>
      </c>
    </row>
    <row r="62" spans="1:7">
      <c r="A62" s="60" t="s">
        <v>214</v>
      </c>
      <c r="B62" s="59" t="s">
        <v>260</v>
      </c>
      <c r="C62" s="59" t="s">
        <v>210</v>
      </c>
      <c r="D62" s="59"/>
      <c r="E62" s="66">
        <f t="shared" ref="E62:G64" si="12">E63</f>
        <v>10000</v>
      </c>
      <c r="F62" s="66">
        <f t="shared" si="12"/>
        <v>0</v>
      </c>
      <c r="G62" s="66">
        <f t="shared" si="12"/>
        <v>10000</v>
      </c>
    </row>
    <row r="63" spans="1:7" ht="25.5">
      <c r="A63" s="62" t="s">
        <v>265</v>
      </c>
      <c r="B63" s="58" t="s">
        <v>260</v>
      </c>
      <c r="C63" s="58" t="s">
        <v>266</v>
      </c>
      <c r="D63" s="58"/>
      <c r="E63" s="85">
        <f t="shared" si="12"/>
        <v>10000</v>
      </c>
      <c r="F63" s="85">
        <f t="shared" si="12"/>
        <v>0</v>
      </c>
      <c r="G63" s="85">
        <f t="shared" si="12"/>
        <v>10000</v>
      </c>
    </row>
    <row r="64" spans="1:7" ht="25.5">
      <c r="A64" s="62" t="s">
        <v>116</v>
      </c>
      <c r="B64" s="58" t="s">
        <v>260</v>
      </c>
      <c r="C64" s="58" t="s">
        <v>266</v>
      </c>
      <c r="D64" s="58" t="s">
        <v>117</v>
      </c>
      <c r="E64" s="85">
        <f t="shared" si="12"/>
        <v>10000</v>
      </c>
      <c r="F64" s="85">
        <f t="shared" si="12"/>
        <v>0</v>
      </c>
      <c r="G64" s="85">
        <f t="shared" si="12"/>
        <v>10000</v>
      </c>
    </row>
    <row r="65" spans="1:7" ht="25.5">
      <c r="A65" s="62" t="s">
        <v>118</v>
      </c>
      <c r="B65" s="58" t="s">
        <v>260</v>
      </c>
      <c r="C65" s="58" t="s">
        <v>266</v>
      </c>
      <c r="D65" s="58" t="s">
        <v>119</v>
      </c>
      <c r="E65" s="85">
        <v>10000</v>
      </c>
      <c r="F65" s="85"/>
      <c r="G65" s="85">
        <f>E65+F65</f>
        <v>10000</v>
      </c>
    </row>
    <row r="66" spans="1:7">
      <c r="A66" s="60" t="s">
        <v>161</v>
      </c>
      <c r="B66" s="59" t="s">
        <v>162</v>
      </c>
      <c r="C66" s="59"/>
      <c r="D66" s="59"/>
      <c r="E66" s="66">
        <f>E67+E75</f>
        <v>1693500</v>
      </c>
      <c r="F66" s="66">
        <f>F67+F75</f>
        <v>282000</v>
      </c>
      <c r="G66" s="66">
        <f>G67+G75</f>
        <v>1975500</v>
      </c>
    </row>
    <row r="67" spans="1:7">
      <c r="A67" s="60" t="s">
        <v>163</v>
      </c>
      <c r="B67" s="59" t="s">
        <v>164</v>
      </c>
      <c r="C67" s="59"/>
      <c r="D67" s="59"/>
      <c r="E67" s="66">
        <f>E68</f>
        <v>958000</v>
      </c>
      <c r="F67" s="66">
        <f>F68</f>
        <v>79000</v>
      </c>
      <c r="G67" s="66">
        <f>G68</f>
        <v>1037000</v>
      </c>
    </row>
    <row r="68" spans="1:7" ht="38.25">
      <c r="A68" s="60" t="s">
        <v>225</v>
      </c>
      <c r="B68" s="59" t="s">
        <v>164</v>
      </c>
      <c r="C68" s="59" t="s">
        <v>219</v>
      </c>
      <c r="D68" s="59"/>
      <c r="E68" s="66">
        <f>E69+E72</f>
        <v>958000</v>
      </c>
      <c r="F68" s="66">
        <f>F69+F72</f>
        <v>79000</v>
      </c>
      <c r="G68" s="66">
        <f>G69+G72</f>
        <v>1037000</v>
      </c>
    </row>
    <row r="69" spans="1:7" ht="51">
      <c r="A69" s="61" t="s">
        <v>229</v>
      </c>
      <c r="B69" s="58" t="s">
        <v>164</v>
      </c>
      <c r="C69" s="58" t="s">
        <v>227</v>
      </c>
      <c r="D69" s="58"/>
      <c r="E69" s="85">
        <f t="shared" ref="E69:G70" si="13">E70</f>
        <v>200000</v>
      </c>
      <c r="F69" s="85">
        <f t="shared" si="13"/>
        <v>0</v>
      </c>
      <c r="G69" s="85">
        <f t="shared" si="13"/>
        <v>200000</v>
      </c>
    </row>
    <row r="70" spans="1:7" ht="25.5">
      <c r="A70" s="72" t="s">
        <v>116</v>
      </c>
      <c r="B70" s="58" t="s">
        <v>164</v>
      </c>
      <c r="C70" s="58" t="s">
        <v>227</v>
      </c>
      <c r="D70" s="58" t="s">
        <v>117</v>
      </c>
      <c r="E70" s="85">
        <f t="shared" si="13"/>
        <v>200000</v>
      </c>
      <c r="F70" s="85">
        <f t="shared" si="13"/>
        <v>0</v>
      </c>
      <c r="G70" s="85">
        <f t="shared" si="13"/>
        <v>200000</v>
      </c>
    </row>
    <row r="71" spans="1:7" ht="25.5">
      <c r="A71" s="62" t="s">
        <v>118</v>
      </c>
      <c r="B71" s="58" t="s">
        <v>164</v>
      </c>
      <c r="C71" s="58" t="s">
        <v>227</v>
      </c>
      <c r="D71" s="58" t="s">
        <v>119</v>
      </c>
      <c r="E71" s="85">
        <v>200000</v>
      </c>
      <c r="F71" s="85"/>
      <c r="G71" s="85">
        <f>E71+F71</f>
        <v>200000</v>
      </c>
    </row>
    <row r="72" spans="1:7">
      <c r="A72" s="61" t="s">
        <v>226</v>
      </c>
      <c r="B72" s="58" t="s">
        <v>164</v>
      </c>
      <c r="C72" s="58" t="s">
        <v>228</v>
      </c>
      <c r="D72" s="58"/>
      <c r="E72" s="85">
        <f t="shared" ref="E72:G73" si="14">E73</f>
        <v>758000</v>
      </c>
      <c r="F72" s="85">
        <f t="shared" si="14"/>
        <v>79000</v>
      </c>
      <c r="G72" s="85">
        <f t="shared" si="14"/>
        <v>837000</v>
      </c>
    </row>
    <row r="73" spans="1:7" ht="25.5">
      <c r="A73" s="72" t="s">
        <v>116</v>
      </c>
      <c r="B73" s="58" t="s">
        <v>164</v>
      </c>
      <c r="C73" s="58" t="s">
        <v>228</v>
      </c>
      <c r="D73" s="58" t="s">
        <v>117</v>
      </c>
      <c r="E73" s="85">
        <f t="shared" si="14"/>
        <v>758000</v>
      </c>
      <c r="F73" s="85">
        <f t="shared" si="14"/>
        <v>79000</v>
      </c>
      <c r="G73" s="85">
        <f t="shared" si="14"/>
        <v>837000</v>
      </c>
    </row>
    <row r="74" spans="1:7" ht="25.5">
      <c r="A74" s="62" t="s">
        <v>118</v>
      </c>
      <c r="B74" s="58" t="s">
        <v>164</v>
      </c>
      <c r="C74" s="58" t="s">
        <v>228</v>
      </c>
      <c r="D74" s="58" t="s">
        <v>119</v>
      </c>
      <c r="E74" s="85">
        <v>758000</v>
      </c>
      <c r="F74" s="85">
        <v>79000</v>
      </c>
      <c r="G74" s="85">
        <f>E74+F74</f>
        <v>837000</v>
      </c>
    </row>
    <row r="75" spans="1:7">
      <c r="A75" s="60" t="s">
        <v>165</v>
      </c>
      <c r="B75" s="59" t="s">
        <v>166</v>
      </c>
      <c r="C75" s="59"/>
      <c r="D75" s="59"/>
      <c r="E75" s="66">
        <f>E76+E79+E82+E86+E90</f>
        <v>735500</v>
      </c>
      <c r="F75" s="66">
        <f t="shared" ref="F75:G75" si="15">F76+F79+F82+F86+F90</f>
        <v>203000</v>
      </c>
      <c r="G75" s="66">
        <f t="shared" si="15"/>
        <v>938500</v>
      </c>
    </row>
    <row r="76" spans="1:7" ht="51">
      <c r="A76" s="60" t="s">
        <v>316</v>
      </c>
      <c r="B76" s="59" t="s">
        <v>166</v>
      </c>
      <c r="C76" s="59" t="s">
        <v>317</v>
      </c>
      <c r="D76" s="59"/>
      <c r="E76" s="66">
        <f>E77</f>
        <v>0</v>
      </c>
      <c r="F76" s="66">
        <f t="shared" ref="F76:G77" si="16">F77</f>
        <v>50000</v>
      </c>
      <c r="G76" s="66">
        <f t="shared" si="16"/>
        <v>50000</v>
      </c>
    </row>
    <row r="77" spans="1:7" ht="25.5">
      <c r="A77" s="72" t="s">
        <v>116</v>
      </c>
      <c r="B77" s="58" t="s">
        <v>166</v>
      </c>
      <c r="C77" s="58" t="s">
        <v>317</v>
      </c>
      <c r="D77" s="58" t="s">
        <v>117</v>
      </c>
      <c r="E77" s="85">
        <f>E78</f>
        <v>0</v>
      </c>
      <c r="F77" s="85">
        <f t="shared" si="16"/>
        <v>50000</v>
      </c>
      <c r="G77" s="85">
        <f t="shared" si="16"/>
        <v>50000</v>
      </c>
    </row>
    <row r="78" spans="1:7" ht="25.5">
      <c r="A78" s="62" t="s">
        <v>118</v>
      </c>
      <c r="B78" s="58" t="s">
        <v>166</v>
      </c>
      <c r="C78" s="58" t="s">
        <v>317</v>
      </c>
      <c r="D78" s="58" t="s">
        <v>119</v>
      </c>
      <c r="E78" s="85"/>
      <c r="F78" s="85">
        <v>50000</v>
      </c>
      <c r="G78" s="85">
        <f>E78+F78</f>
        <v>50000</v>
      </c>
    </row>
    <row r="79" spans="1:7" ht="51">
      <c r="A79" s="60" t="s">
        <v>318</v>
      </c>
      <c r="B79" s="59" t="s">
        <v>166</v>
      </c>
      <c r="C79" s="59" t="s">
        <v>319</v>
      </c>
      <c r="D79" s="59"/>
      <c r="E79" s="66">
        <f>E80</f>
        <v>0</v>
      </c>
      <c r="F79" s="66">
        <f t="shared" ref="F79:G80" si="17">F80</f>
        <v>18000</v>
      </c>
      <c r="G79" s="66">
        <f t="shared" si="17"/>
        <v>18000</v>
      </c>
    </row>
    <row r="80" spans="1:7" ht="25.5">
      <c r="A80" s="72" t="s">
        <v>116</v>
      </c>
      <c r="B80" s="58" t="s">
        <v>166</v>
      </c>
      <c r="C80" s="58" t="s">
        <v>319</v>
      </c>
      <c r="D80" s="58" t="s">
        <v>117</v>
      </c>
      <c r="E80" s="85">
        <f>E81</f>
        <v>0</v>
      </c>
      <c r="F80" s="85">
        <f t="shared" si="17"/>
        <v>18000</v>
      </c>
      <c r="G80" s="85">
        <f t="shared" si="17"/>
        <v>18000</v>
      </c>
    </row>
    <row r="81" spans="1:7" ht="25.5">
      <c r="A81" s="62" t="s">
        <v>118</v>
      </c>
      <c r="B81" s="58" t="s">
        <v>166</v>
      </c>
      <c r="C81" s="58" t="s">
        <v>319</v>
      </c>
      <c r="D81" s="58" t="s">
        <v>119</v>
      </c>
      <c r="E81" s="85"/>
      <c r="F81" s="85">
        <v>18000</v>
      </c>
      <c r="G81" s="85">
        <f>E81+F81</f>
        <v>18000</v>
      </c>
    </row>
    <row r="82" spans="1:7" ht="38.25">
      <c r="A82" s="60" t="s">
        <v>267</v>
      </c>
      <c r="B82" s="59" t="s">
        <v>166</v>
      </c>
      <c r="C82" s="59" t="s">
        <v>222</v>
      </c>
      <c r="D82" s="59"/>
      <c r="E82" s="66">
        <f t="shared" ref="E82:G84" si="18">E83</f>
        <v>390500</v>
      </c>
      <c r="F82" s="66">
        <f t="shared" si="18"/>
        <v>267000</v>
      </c>
      <c r="G82" s="66">
        <f t="shared" si="18"/>
        <v>657500</v>
      </c>
    </row>
    <row r="83" spans="1:7" ht="43.5" customHeight="1">
      <c r="A83" s="61" t="s">
        <v>268</v>
      </c>
      <c r="B83" s="58" t="s">
        <v>166</v>
      </c>
      <c r="C83" s="58" t="s">
        <v>223</v>
      </c>
      <c r="D83" s="58"/>
      <c r="E83" s="85">
        <f t="shared" si="18"/>
        <v>390500</v>
      </c>
      <c r="F83" s="85">
        <f t="shared" si="18"/>
        <v>267000</v>
      </c>
      <c r="G83" s="85">
        <f t="shared" si="18"/>
        <v>657500</v>
      </c>
    </row>
    <row r="84" spans="1:7" ht="25.5">
      <c r="A84" s="72" t="s">
        <v>116</v>
      </c>
      <c r="B84" s="58" t="s">
        <v>166</v>
      </c>
      <c r="C84" s="58" t="s">
        <v>223</v>
      </c>
      <c r="D84" s="58" t="s">
        <v>117</v>
      </c>
      <c r="E84" s="85">
        <f t="shared" si="18"/>
        <v>390500</v>
      </c>
      <c r="F84" s="85">
        <f t="shared" si="18"/>
        <v>267000</v>
      </c>
      <c r="G84" s="85">
        <f t="shared" si="18"/>
        <v>657500</v>
      </c>
    </row>
    <row r="85" spans="1:7" ht="25.5">
      <c r="A85" s="62" t="s">
        <v>118</v>
      </c>
      <c r="B85" s="58" t="s">
        <v>166</v>
      </c>
      <c r="C85" s="58" t="s">
        <v>223</v>
      </c>
      <c r="D85" s="58" t="s">
        <v>119</v>
      </c>
      <c r="E85" s="85">
        <v>390500</v>
      </c>
      <c r="F85" s="85">
        <v>267000</v>
      </c>
      <c r="G85" s="85">
        <f>E85+F85</f>
        <v>657500</v>
      </c>
    </row>
    <row r="86" spans="1:7" ht="38.25">
      <c r="A86" s="81" t="s">
        <v>249</v>
      </c>
      <c r="B86" s="82" t="s">
        <v>166</v>
      </c>
      <c r="C86" s="83" t="s">
        <v>269</v>
      </c>
      <c r="D86" s="82"/>
      <c r="E86" s="66">
        <f t="shared" ref="E86:G88" si="19">E87</f>
        <v>300000</v>
      </c>
      <c r="F86" s="66">
        <f t="shared" si="19"/>
        <v>-132000</v>
      </c>
      <c r="G86" s="66">
        <f t="shared" si="19"/>
        <v>168000</v>
      </c>
    </row>
    <row r="87" spans="1:7">
      <c r="A87" s="81" t="s">
        <v>250</v>
      </c>
      <c r="B87" s="82" t="s">
        <v>166</v>
      </c>
      <c r="C87" s="84" t="s">
        <v>269</v>
      </c>
      <c r="D87" s="82"/>
      <c r="E87" s="66">
        <f>E88</f>
        <v>300000</v>
      </c>
      <c r="F87" s="66">
        <f>F88</f>
        <v>-132000</v>
      </c>
      <c r="G87" s="66">
        <f>G88</f>
        <v>168000</v>
      </c>
    </row>
    <row r="88" spans="1:7" ht="25.5">
      <c r="A88" s="72" t="s">
        <v>116</v>
      </c>
      <c r="B88" s="58" t="s">
        <v>166</v>
      </c>
      <c r="C88" s="84" t="s">
        <v>269</v>
      </c>
      <c r="D88" s="58" t="s">
        <v>117</v>
      </c>
      <c r="E88" s="85">
        <f t="shared" si="19"/>
        <v>300000</v>
      </c>
      <c r="F88" s="85">
        <f t="shared" si="19"/>
        <v>-132000</v>
      </c>
      <c r="G88" s="85">
        <f t="shared" si="19"/>
        <v>168000</v>
      </c>
    </row>
    <row r="89" spans="1:7" ht="25.5">
      <c r="A89" s="62" t="s">
        <v>118</v>
      </c>
      <c r="B89" s="86" t="s">
        <v>166</v>
      </c>
      <c r="C89" s="84" t="s">
        <v>269</v>
      </c>
      <c r="D89" s="86" t="s">
        <v>119</v>
      </c>
      <c r="E89" s="85">
        <v>300000</v>
      </c>
      <c r="F89" s="85">
        <v>-132000</v>
      </c>
      <c r="G89" s="85">
        <f>E89+F89</f>
        <v>168000</v>
      </c>
    </row>
    <row r="90" spans="1:7">
      <c r="A90" s="60" t="s">
        <v>214</v>
      </c>
      <c r="B90" s="59" t="s">
        <v>166</v>
      </c>
      <c r="C90" s="59" t="s">
        <v>210</v>
      </c>
      <c r="D90" s="59"/>
      <c r="E90" s="66">
        <f t="shared" ref="E90:G92" si="20">E91</f>
        <v>45000</v>
      </c>
      <c r="F90" s="66">
        <f t="shared" si="20"/>
        <v>0</v>
      </c>
      <c r="G90" s="66">
        <f t="shared" si="20"/>
        <v>45000</v>
      </c>
    </row>
    <row r="91" spans="1:7" ht="25.5">
      <c r="A91" s="62" t="s">
        <v>209</v>
      </c>
      <c r="B91" s="58" t="s">
        <v>166</v>
      </c>
      <c r="C91" s="58" t="s">
        <v>211</v>
      </c>
      <c r="D91" s="58"/>
      <c r="E91" s="85">
        <f t="shared" si="20"/>
        <v>45000</v>
      </c>
      <c r="F91" s="85">
        <f t="shared" si="20"/>
        <v>0</v>
      </c>
      <c r="G91" s="85">
        <f t="shared" si="20"/>
        <v>45000</v>
      </c>
    </row>
    <row r="92" spans="1:7">
      <c r="A92" s="62" t="s">
        <v>124</v>
      </c>
      <c r="B92" s="58" t="s">
        <v>166</v>
      </c>
      <c r="C92" s="58" t="s">
        <v>211</v>
      </c>
      <c r="D92" s="58" t="s">
        <v>121</v>
      </c>
      <c r="E92" s="85">
        <f t="shared" si="20"/>
        <v>45000</v>
      </c>
      <c r="F92" s="85">
        <f t="shared" si="20"/>
        <v>0</v>
      </c>
      <c r="G92" s="85">
        <f t="shared" si="20"/>
        <v>45000</v>
      </c>
    </row>
    <row r="93" spans="1:7" ht="38.25">
      <c r="A93" s="62" t="s">
        <v>125</v>
      </c>
      <c r="B93" s="58" t="s">
        <v>166</v>
      </c>
      <c r="C93" s="58" t="s">
        <v>211</v>
      </c>
      <c r="D93" s="58" t="s">
        <v>126</v>
      </c>
      <c r="E93" s="85">
        <v>45000</v>
      </c>
      <c r="F93" s="85"/>
      <c r="G93" s="85">
        <f>E93+F93</f>
        <v>45000</v>
      </c>
    </row>
    <row r="94" spans="1:7">
      <c r="A94" s="60" t="s">
        <v>167</v>
      </c>
      <c r="B94" s="59" t="s">
        <v>168</v>
      </c>
      <c r="C94" s="59"/>
      <c r="D94" s="59"/>
      <c r="E94" s="66">
        <f>E95+E100+E116</f>
        <v>54582218.710000001</v>
      </c>
      <c r="F94" s="66">
        <f>F95+F100+F116</f>
        <v>3720438.7399999998</v>
      </c>
      <c r="G94" s="66">
        <f>G95+G100+G116</f>
        <v>58302657.450000003</v>
      </c>
    </row>
    <row r="95" spans="1:7">
      <c r="A95" s="60" t="s">
        <v>169</v>
      </c>
      <c r="B95" s="59" t="s">
        <v>170</v>
      </c>
      <c r="C95" s="59"/>
      <c r="D95" s="59"/>
      <c r="E95" s="66">
        <f t="shared" ref="E95:G98" si="21">E96</f>
        <v>900000</v>
      </c>
      <c r="F95" s="66">
        <f t="shared" si="21"/>
        <v>0</v>
      </c>
      <c r="G95" s="66">
        <f t="shared" si="21"/>
        <v>900000</v>
      </c>
    </row>
    <row r="96" spans="1:7" ht="51">
      <c r="A96" s="60" t="s">
        <v>270</v>
      </c>
      <c r="B96" s="59" t="s">
        <v>170</v>
      </c>
      <c r="C96" s="59" t="s">
        <v>220</v>
      </c>
      <c r="D96" s="59"/>
      <c r="E96" s="66">
        <f t="shared" si="21"/>
        <v>900000</v>
      </c>
      <c r="F96" s="66">
        <f t="shared" si="21"/>
        <v>0</v>
      </c>
      <c r="G96" s="66">
        <f t="shared" si="21"/>
        <v>900000</v>
      </c>
    </row>
    <row r="97" spans="1:7">
      <c r="A97" s="61" t="s">
        <v>198</v>
      </c>
      <c r="B97" s="58" t="s">
        <v>170</v>
      </c>
      <c r="C97" s="58" t="s">
        <v>221</v>
      </c>
      <c r="D97" s="58"/>
      <c r="E97" s="85">
        <f t="shared" si="21"/>
        <v>900000</v>
      </c>
      <c r="F97" s="85">
        <f t="shared" si="21"/>
        <v>0</v>
      </c>
      <c r="G97" s="85">
        <f t="shared" si="21"/>
        <v>900000</v>
      </c>
    </row>
    <row r="98" spans="1:7">
      <c r="A98" s="62" t="s">
        <v>127</v>
      </c>
      <c r="B98" s="58" t="s">
        <v>170</v>
      </c>
      <c r="C98" s="58" t="s">
        <v>221</v>
      </c>
      <c r="D98" s="58" t="s">
        <v>128</v>
      </c>
      <c r="E98" s="85">
        <f t="shared" si="21"/>
        <v>900000</v>
      </c>
      <c r="F98" s="85">
        <f t="shared" si="21"/>
        <v>0</v>
      </c>
      <c r="G98" s="85">
        <f t="shared" si="21"/>
        <v>900000</v>
      </c>
    </row>
    <row r="99" spans="1:7">
      <c r="A99" s="62" t="s">
        <v>129</v>
      </c>
      <c r="B99" s="58" t="s">
        <v>170</v>
      </c>
      <c r="C99" s="58" t="s">
        <v>221</v>
      </c>
      <c r="D99" s="58" t="s">
        <v>130</v>
      </c>
      <c r="E99" s="85">
        <v>900000</v>
      </c>
      <c r="F99" s="85"/>
      <c r="G99" s="85">
        <f>E99+F99</f>
        <v>900000</v>
      </c>
    </row>
    <row r="100" spans="1:7">
      <c r="A100" s="60" t="s">
        <v>171</v>
      </c>
      <c r="B100" s="59" t="s">
        <v>172</v>
      </c>
      <c r="C100" s="59"/>
      <c r="D100" s="59"/>
      <c r="E100" s="94">
        <f>E101+E105+E109</f>
        <v>3195557.0999999996</v>
      </c>
      <c r="F100" s="94">
        <f>F101+F105+F109</f>
        <v>22010.39</v>
      </c>
      <c r="G100" s="94">
        <f>G101+G105+G109</f>
        <v>3217567.49</v>
      </c>
    </row>
    <row r="101" spans="1:7" ht="25.5">
      <c r="A101" s="60" t="s">
        <v>271</v>
      </c>
      <c r="B101" s="59" t="s">
        <v>172</v>
      </c>
      <c r="C101" s="59" t="s">
        <v>199</v>
      </c>
      <c r="D101" s="59"/>
      <c r="E101" s="66">
        <f t="shared" ref="E101:G103" si="22">E102</f>
        <v>511666.7</v>
      </c>
      <c r="F101" s="66">
        <f t="shared" si="22"/>
        <v>0</v>
      </c>
      <c r="G101" s="66">
        <f t="shared" si="22"/>
        <v>511666.7</v>
      </c>
    </row>
    <row r="102" spans="1:7" ht="25.5">
      <c r="A102" s="61" t="s">
        <v>272</v>
      </c>
      <c r="B102" s="58" t="s">
        <v>172</v>
      </c>
      <c r="C102" s="58" t="s">
        <v>200</v>
      </c>
      <c r="D102" s="58"/>
      <c r="E102" s="85">
        <f t="shared" si="22"/>
        <v>511666.7</v>
      </c>
      <c r="F102" s="85">
        <f t="shared" si="22"/>
        <v>0</v>
      </c>
      <c r="G102" s="85">
        <f t="shared" si="22"/>
        <v>511666.7</v>
      </c>
    </row>
    <row r="103" spans="1:7" ht="25.5">
      <c r="A103" s="72" t="s">
        <v>116</v>
      </c>
      <c r="B103" s="58" t="s">
        <v>172</v>
      </c>
      <c r="C103" s="58" t="s">
        <v>200</v>
      </c>
      <c r="D103" s="58" t="s">
        <v>117</v>
      </c>
      <c r="E103" s="85">
        <f t="shared" si="22"/>
        <v>511666.7</v>
      </c>
      <c r="F103" s="85">
        <f t="shared" si="22"/>
        <v>0</v>
      </c>
      <c r="G103" s="85">
        <f t="shared" si="22"/>
        <v>511666.7</v>
      </c>
    </row>
    <row r="104" spans="1:7" ht="25.5">
      <c r="A104" s="62" t="s">
        <v>118</v>
      </c>
      <c r="B104" s="58" t="s">
        <v>172</v>
      </c>
      <c r="C104" s="58" t="s">
        <v>200</v>
      </c>
      <c r="D104" s="58" t="s">
        <v>119</v>
      </c>
      <c r="E104" s="85">
        <v>511666.7</v>
      </c>
      <c r="F104" s="85"/>
      <c r="G104" s="85">
        <f>E104+F104</f>
        <v>511666.7</v>
      </c>
    </row>
    <row r="105" spans="1:7" ht="38.25">
      <c r="A105" s="60" t="s">
        <v>245</v>
      </c>
      <c r="B105" s="59" t="s">
        <v>172</v>
      </c>
      <c r="C105" s="82" t="s">
        <v>246</v>
      </c>
      <c r="D105" s="82"/>
      <c r="E105" s="66">
        <f t="shared" ref="E105:G107" si="23">E106</f>
        <v>200000</v>
      </c>
      <c r="F105" s="66">
        <f t="shared" si="23"/>
        <v>0</v>
      </c>
      <c r="G105" s="66">
        <f t="shared" si="23"/>
        <v>200000</v>
      </c>
    </row>
    <row r="106" spans="1:7" ht="25.5">
      <c r="A106" s="61" t="s">
        <v>247</v>
      </c>
      <c r="B106" s="58" t="s">
        <v>172</v>
      </c>
      <c r="C106" s="86" t="s">
        <v>273</v>
      </c>
      <c r="D106" s="86"/>
      <c r="E106" s="85">
        <f t="shared" si="23"/>
        <v>200000</v>
      </c>
      <c r="F106" s="85">
        <f t="shared" si="23"/>
        <v>0</v>
      </c>
      <c r="G106" s="85">
        <f t="shared" si="23"/>
        <v>200000</v>
      </c>
    </row>
    <row r="107" spans="1:7" ht="25.5">
      <c r="A107" s="72" t="s">
        <v>116</v>
      </c>
      <c r="B107" s="58" t="s">
        <v>172</v>
      </c>
      <c r="C107" s="86" t="s">
        <v>273</v>
      </c>
      <c r="D107" s="86" t="s">
        <v>117</v>
      </c>
      <c r="E107" s="85">
        <f t="shared" si="23"/>
        <v>200000</v>
      </c>
      <c r="F107" s="85">
        <f t="shared" si="23"/>
        <v>0</v>
      </c>
      <c r="G107" s="85">
        <f t="shared" si="23"/>
        <v>200000</v>
      </c>
    </row>
    <row r="108" spans="1:7" ht="25.5">
      <c r="A108" s="62" t="s">
        <v>118</v>
      </c>
      <c r="B108" s="58" t="s">
        <v>172</v>
      </c>
      <c r="C108" s="86" t="s">
        <v>273</v>
      </c>
      <c r="D108" s="86" t="s">
        <v>119</v>
      </c>
      <c r="E108" s="85">
        <v>200000</v>
      </c>
      <c r="F108" s="85"/>
      <c r="G108" s="85">
        <f>E108+F108</f>
        <v>200000</v>
      </c>
    </row>
    <row r="109" spans="1:7" ht="42" customHeight="1">
      <c r="A109" s="95" t="s">
        <v>274</v>
      </c>
      <c r="B109" s="59" t="s">
        <v>172</v>
      </c>
      <c r="C109" s="82" t="s">
        <v>275</v>
      </c>
      <c r="D109" s="82"/>
      <c r="E109" s="66">
        <f>E110+E113</f>
        <v>2483890.4</v>
      </c>
      <c r="F109" s="66">
        <f t="shared" ref="F109:G109" si="24">F110+F113</f>
        <v>22010.39</v>
      </c>
      <c r="G109" s="66">
        <f t="shared" si="24"/>
        <v>2505900.79</v>
      </c>
    </row>
    <row r="110" spans="1:7" ht="52.5" customHeight="1">
      <c r="A110" s="61" t="s">
        <v>276</v>
      </c>
      <c r="B110" s="58" t="s">
        <v>172</v>
      </c>
      <c r="C110" s="86" t="s">
        <v>277</v>
      </c>
      <c r="D110" s="82"/>
      <c r="E110" s="85">
        <f t="shared" ref="E110:G111" si="25">E111</f>
        <v>650000</v>
      </c>
      <c r="F110" s="85">
        <f t="shared" si="25"/>
        <v>84571.97</v>
      </c>
      <c r="G110" s="85">
        <f t="shared" si="25"/>
        <v>734571.97</v>
      </c>
    </row>
    <row r="111" spans="1:7" ht="25.5">
      <c r="A111" s="72" t="s">
        <v>116</v>
      </c>
      <c r="B111" s="58" t="s">
        <v>172</v>
      </c>
      <c r="C111" s="86" t="s">
        <v>277</v>
      </c>
      <c r="D111" s="58" t="s">
        <v>117</v>
      </c>
      <c r="E111" s="85">
        <f t="shared" si="25"/>
        <v>650000</v>
      </c>
      <c r="F111" s="85">
        <f t="shared" si="25"/>
        <v>84571.97</v>
      </c>
      <c r="G111" s="106">
        <f t="shared" si="25"/>
        <v>734571.97</v>
      </c>
    </row>
    <row r="112" spans="1:7" ht="25.5">
      <c r="A112" s="62" t="s">
        <v>118</v>
      </c>
      <c r="B112" s="58" t="s">
        <v>172</v>
      </c>
      <c r="C112" s="86" t="s">
        <v>277</v>
      </c>
      <c r="D112" s="58" t="s">
        <v>119</v>
      </c>
      <c r="E112" s="85">
        <v>650000</v>
      </c>
      <c r="F112" s="85">
        <v>84571.97</v>
      </c>
      <c r="G112" s="85">
        <f>E112+F112</f>
        <v>734571.97</v>
      </c>
    </row>
    <row r="113" spans="1:7" ht="25.5">
      <c r="A113" s="62" t="s">
        <v>301</v>
      </c>
      <c r="B113" s="58" t="s">
        <v>172</v>
      </c>
      <c r="C113" s="86" t="s">
        <v>302</v>
      </c>
      <c r="D113" s="58"/>
      <c r="E113" s="85">
        <f>E114</f>
        <v>1833890.4</v>
      </c>
      <c r="F113" s="85">
        <f>F114</f>
        <v>-62561.58</v>
      </c>
      <c r="G113" s="85">
        <f>G114</f>
        <v>1771328.8199999998</v>
      </c>
    </row>
    <row r="114" spans="1:7" ht="25.5">
      <c r="A114" s="72" t="s">
        <v>116</v>
      </c>
      <c r="B114" s="58" t="s">
        <v>172</v>
      </c>
      <c r="C114" s="86" t="s">
        <v>302</v>
      </c>
      <c r="D114" s="58" t="s">
        <v>117</v>
      </c>
      <c r="E114" s="85">
        <f t="shared" ref="E114:G114" si="26">E115</f>
        <v>1833890.4</v>
      </c>
      <c r="F114" s="85">
        <f t="shared" si="26"/>
        <v>-62561.58</v>
      </c>
      <c r="G114" s="85">
        <f t="shared" si="26"/>
        <v>1771328.8199999998</v>
      </c>
    </row>
    <row r="115" spans="1:7" ht="25.5">
      <c r="A115" s="62" t="s">
        <v>118</v>
      </c>
      <c r="B115" s="58" t="s">
        <v>172</v>
      </c>
      <c r="C115" s="86" t="s">
        <v>302</v>
      </c>
      <c r="D115" s="58" t="s">
        <v>119</v>
      </c>
      <c r="E115" s="85">
        <v>1833890.4</v>
      </c>
      <c r="F115" s="85">
        <v>-62561.58</v>
      </c>
      <c r="G115" s="85">
        <f>E115+F115</f>
        <v>1771328.8199999998</v>
      </c>
    </row>
    <row r="116" spans="1:7">
      <c r="A116" s="64" t="s">
        <v>173</v>
      </c>
      <c r="B116" s="59" t="s">
        <v>174</v>
      </c>
      <c r="C116" s="65"/>
      <c r="D116" s="65"/>
      <c r="E116" s="66">
        <f>E117+E127+E131+E140+E143+E134+E139</f>
        <v>50486661.609999999</v>
      </c>
      <c r="F116" s="66">
        <f t="shared" ref="F116:G116" si="27">F117+F127+F131+F140+F143+F134+F139</f>
        <v>3698428.3499999996</v>
      </c>
      <c r="G116" s="66">
        <f t="shared" si="27"/>
        <v>54185089.960000001</v>
      </c>
    </row>
    <row r="117" spans="1:7" ht="38.25">
      <c r="A117" s="60" t="s">
        <v>278</v>
      </c>
      <c r="B117" s="59" t="s">
        <v>174</v>
      </c>
      <c r="C117" s="59" t="s">
        <v>216</v>
      </c>
      <c r="D117" s="65"/>
      <c r="E117" s="66">
        <f>E118+E121</f>
        <v>33615940</v>
      </c>
      <c r="F117" s="66">
        <f>F118+F121</f>
        <v>-346474.46</v>
      </c>
      <c r="G117" s="66">
        <f>G118+G121</f>
        <v>33269465.539999999</v>
      </c>
    </row>
    <row r="118" spans="1:7">
      <c r="A118" s="62" t="s">
        <v>201</v>
      </c>
      <c r="B118" s="58" t="s">
        <v>174</v>
      </c>
      <c r="C118" s="58" t="s">
        <v>217</v>
      </c>
      <c r="D118" s="71"/>
      <c r="E118" s="85">
        <f t="shared" ref="E118:G119" si="28">E119</f>
        <v>3402360</v>
      </c>
      <c r="F118" s="85">
        <f t="shared" si="28"/>
        <v>-346474.46</v>
      </c>
      <c r="G118" s="85">
        <f t="shared" si="28"/>
        <v>3055885.54</v>
      </c>
    </row>
    <row r="119" spans="1:7" ht="25.5">
      <c r="A119" s="72" t="s">
        <v>116</v>
      </c>
      <c r="B119" s="58" t="s">
        <v>174</v>
      </c>
      <c r="C119" s="58" t="s">
        <v>217</v>
      </c>
      <c r="D119" s="71">
        <v>200</v>
      </c>
      <c r="E119" s="85">
        <f t="shared" si="28"/>
        <v>3402360</v>
      </c>
      <c r="F119" s="85">
        <f t="shared" si="28"/>
        <v>-346474.46</v>
      </c>
      <c r="G119" s="85">
        <f t="shared" si="28"/>
        <v>3055885.54</v>
      </c>
    </row>
    <row r="120" spans="1:7" ht="25.5">
      <c r="A120" s="62" t="s">
        <v>118</v>
      </c>
      <c r="B120" s="58" t="s">
        <v>174</v>
      </c>
      <c r="C120" s="58" t="s">
        <v>217</v>
      </c>
      <c r="D120" s="71">
        <v>240</v>
      </c>
      <c r="E120" s="85">
        <v>3402360</v>
      </c>
      <c r="F120" s="85">
        <v>-346474.46</v>
      </c>
      <c r="G120" s="85">
        <f>E120+F120</f>
        <v>3055885.54</v>
      </c>
    </row>
    <row r="121" spans="1:7">
      <c r="A121" s="62" t="s">
        <v>202</v>
      </c>
      <c r="B121" s="58" t="s">
        <v>174</v>
      </c>
      <c r="C121" s="58" t="s">
        <v>218</v>
      </c>
      <c r="D121" s="71"/>
      <c r="E121" s="85">
        <f>E124+E122</f>
        <v>30213580</v>
      </c>
      <c r="F121" s="85">
        <f t="shared" ref="F121:G121" si="29">F124+F122</f>
        <v>0</v>
      </c>
      <c r="G121" s="85">
        <f t="shared" si="29"/>
        <v>30213580</v>
      </c>
    </row>
    <row r="122" spans="1:7" ht="25.5">
      <c r="A122" s="72" t="s">
        <v>116</v>
      </c>
      <c r="B122" s="58" t="s">
        <v>174</v>
      </c>
      <c r="C122" s="58" t="s">
        <v>218</v>
      </c>
      <c r="D122" s="71">
        <v>200</v>
      </c>
      <c r="E122" s="85">
        <f>E123</f>
        <v>380060</v>
      </c>
      <c r="F122" s="85">
        <f>F123</f>
        <v>0</v>
      </c>
      <c r="G122" s="85">
        <f>G123</f>
        <v>380060</v>
      </c>
    </row>
    <row r="123" spans="1:7" ht="25.5">
      <c r="A123" s="62" t="s">
        <v>118</v>
      </c>
      <c r="B123" s="58" t="s">
        <v>174</v>
      </c>
      <c r="C123" s="58" t="s">
        <v>218</v>
      </c>
      <c r="D123" s="71">
        <v>240</v>
      </c>
      <c r="E123" s="85">
        <v>380060</v>
      </c>
      <c r="F123" s="85"/>
      <c r="G123" s="85">
        <f>E123+F123</f>
        <v>380060</v>
      </c>
    </row>
    <row r="124" spans="1:7" ht="25.5">
      <c r="A124" s="62" t="s">
        <v>131</v>
      </c>
      <c r="B124" s="58" t="s">
        <v>174</v>
      </c>
      <c r="C124" s="58" t="s">
        <v>218</v>
      </c>
      <c r="D124" s="71">
        <v>600</v>
      </c>
      <c r="E124" s="85">
        <f>E125+E126</f>
        <v>29833520</v>
      </c>
      <c r="F124" s="85">
        <f t="shared" ref="F124:G124" si="30">F125+F126</f>
        <v>0</v>
      </c>
      <c r="G124" s="85">
        <f t="shared" si="30"/>
        <v>29833520</v>
      </c>
    </row>
    <row r="125" spans="1:7" ht="51">
      <c r="A125" s="62" t="s">
        <v>132</v>
      </c>
      <c r="B125" s="58" t="s">
        <v>174</v>
      </c>
      <c r="C125" s="58" t="s">
        <v>218</v>
      </c>
      <c r="D125" s="71">
        <v>621</v>
      </c>
      <c r="E125" s="85">
        <v>24639069</v>
      </c>
      <c r="F125" s="85"/>
      <c r="G125" s="85">
        <f>E125+F125</f>
        <v>24639069</v>
      </c>
    </row>
    <row r="126" spans="1:7">
      <c r="A126" s="62" t="s">
        <v>311</v>
      </c>
      <c r="B126" s="58" t="s">
        <v>174</v>
      </c>
      <c r="C126" s="58" t="s">
        <v>218</v>
      </c>
      <c r="D126" s="71">
        <v>622</v>
      </c>
      <c r="E126" s="85">
        <v>5194451</v>
      </c>
      <c r="F126" s="85"/>
      <c r="G126" s="85">
        <f>E126+F126</f>
        <v>5194451</v>
      </c>
    </row>
    <row r="127" spans="1:7" ht="38.25">
      <c r="A127" s="60" t="s">
        <v>230</v>
      </c>
      <c r="B127" s="59" t="s">
        <v>174</v>
      </c>
      <c r="C127" s="59" t="s">
        <v>234</v>
      </c>
      <c r="D127" s="65"/>
      <c r="E127" s="66">
        <f t="shared" ref="E127:G129" si="31">E128</f>
        <v>0</v>
      </c>
      <c r="F127" s="66">
        <f t="shared" si="31"/>
        <v>0</v>
      </c>
      <c r="G127" s="66">
        <f t="shared" si="31"/>
        <v>0</v>
      </c>
    </row>
    <row r="128" spans="1:7" ht="38.25">
      <c r="A128" s="62" t="s">
        <v>231</v>
      </c>
      <c r="B128" s="58" t="s">
        <v>174</v>
      </c>
      <c r="C128" s="58" t="s">
        <v>234</v>
      </c>
      <c r="D128" s="71"/>
      <c r="E128" s="85">
        <f t="shared" si="31"/>
        <v>0</v>
      </c>
      <c r="F128" s="85">
        <f t="shared" si="31"/>
        <v>0</v>
      </c>
      <c r="G128" s="85">
        <f t="shared" si="31"/>
        <v>0</v>
      </c>
    </row>
    <row r="129" spans="1:7" ht="25.5">
      <c r="A129" s="72" t="s">
        <v>116</v>
      </c>
      <c r="B129" s="58" t="s">
        <v>174</v>
      </c>
      <c r="C129" s="58" t="s">
        <v>234</v>
      </c>
      <c r="D129" s="71">
        <v>200</v>
      </c>
      <c r="E129" s="85">
        <f t="shared" si="31"/>
        <v>0</v>
      </c>
      <c r="F129" s="85">
        <f t="shared" si="31"/>
        <v>0</v>
      </c>
      <c r="G129" s="85">
        <f t="shared" si="31"/>
        <v>0</v>
      </c>
    </row>
    <row r="130" spans="1:7" ht="25.5">
      <c r="A130" s="62" t="s">
        <v>118</v>
      </c>
      <c r="B130" s="58" t="s">
        <v>174</v>
      </c>
      <c r="C130" s="58" t="s">
        <v>234</v>
      </c>
      <c r="D130" s="71">
        <v>240</v>
      </c>
      <c r="E130" s="85"/>
      <c r="F130" s="85"/>
      <c r="G130" s="85">
        <f>E130+F130</f>
        <v>0</v>
      </c>
    </row>
    <row r="131" spans="1:7" ht="25.5">
      <c r="A131" s="64" t="s">
        <v>303</v>
      </c>
      <c r="B131" s="59" t="s">
        <v>174</v>
      </c>
      <c r="C131" s="59" t="s">
        <v>304</v>
      </c>
      <c r="D131" s="65"/>
      <c r="E131" s="66">
        <f>E132</f>
        <v>9612764.4100000001</v>
      </c>
      <c r="F131" s="66">
        <f t="shared" ref="F131:G138" si="32">F132</f>
        <v>-7465474.1200000001</v>
      </c>
      <c r="G131" s="66">
        <f t="shared" si="32"/>
        <v>2147290.29</v>
      </c>
    </row>
    <row r="132" spans="1:7" ht="25.5">
      <c r="A132" s="72" t="s">
        <v>116</v>
      </c>
      <c r="B132" s="58" t="s">
        <v>174</v>
      </c>
      <c r="C132" s="58" t="s">
        <v>304</v>
      </c>
      <c r="D132" s="71">
        <v>200</v>
      </c>
      <c r="E132" s="85">
        <f t="shared" ref="E132" si="33">E133</f>
        <v>9612764.4100000001</v>
      </c>
      <c r="F132" s="85">
        <f t="shared" si="32"/>
        <v>-7465474.1200000001</v>
      </c>
      <c r="G132" s="85">
        <f t="shared" si="32"/>
        <v>2147290.29</v>
      </c>
    </row>
    <row r="133" spans="1:7" ht="25.5">
      <c r="A133" s="62" t="s">
        <v>118</v>
      </c>
      <c r="B133" s="58" t="s">
        <v>174</v>
      </c>
      <c r="C133" s="58" t="s">
        <v>304</v>
      </c>
      <c r="D133" s="71">
        <v>240</v>
      </c>
      <c r="E133" s="85">
        <v>9612764.4100000001</v>
      </c>
      <c r="F133" s="85">
        <v>-7465474.1200000001</v>
      </c>
      <c r="G133" s="85">
        <f>E133+F133</f>
        <v>2147290.29</v>
      </c>
    </row>
    <row r="134" spans="1:7" ht="38.25">
      <c r="A134" s="64" t="s">
        <v>320</v>
      </c>
      <c r="B134" s="59" t="s">
        <v>174</v>
      </c>
      <c r="C134" s="59" t="s">
        <v>321</v>
      </c>
      <c r="D134" s="65"/>
      <c r="E134" s="66">
        <f>E135</f>
        <v>0</v>
      </c>
      <c r="F134" s="66">
        <f t="shared" si="32"/>
        <v>7466214.9299999997</v>
      </c>
      <c r="G134" s="66">
        <f t="shared" si="32"/>
        <v>7466214.9299999997</v>
      </c>
    </row>
    <row r="135" spans="1:7" ht="25.5">
      <c r="A135" s="72" t="s">
        <v>116</v>
      </c>
      <c r="B135" s="58" t="s">
        <v>174</v>
      </c>
      <c r="C135" s="58" t="s">
        <v>321</v>
      </c>
      <c r="D135" s="71">
        <v>200</v>
      </c>
      <c r="E135" s="85">
        <f t="shared" ref="E135" si="34">E136</f>
        <v>0</v>
      </c>
      <c r="F135" s="85">
        <f t="shared" si="32"/>
        <v>7466214.9299999997</v>
      </c>
      <c r="G135" s="85">
        <f t="shared" si="32"/>
        <v>7466214.9299999997</v>
      </c>
    </row>
    <row r="136" spans="1:7" ht="25.5">
      <c r="A136" s="62" t="s">
        <v>118</v>
      </c>
      <c r="B136" s="58" t="s">
        <v>174</v>
      </c>
      <c r="C136" s="58" t="s">
        <v>321</v>
      </c>
      <c r="D136" s="71">
        <v>240</v>
      </c>
      <c r="E136" s="85"/>
      <c r="F136" s="85">
        <v>7466214.9299999997</v>
      </c>
      <c r="G136" s="85">
        <f>E136+F136</f>
        <v>7466214.9299999997</v>
      </c>
    </row>
    <row r="137" spans="1:7" ht="38.25">
      <c r="A137" s="64" t="s">
        <v>324</v>
      </c>
      <c r="B137" s="59" t="s">
        <v>174</v>
      </c>
      <c r="C137" s="59" t="s">
        <v>252</v>
      </c>
      <c r="D137" s="65"/>
      <c r="E137" s="66">
        <f>E138</f>
        <v>0</v>
      </c>
      <c r="F137" s="66">
        <f t="shared" si="32"/>
        <v>3848162</v>
      </c>
      <c r="G137" s="66">
        <f t="shared" si="32"/>
        <v>3848162</v>
      </c>
    </row>
    <row r="138" spans="1:7" ht="25.5">
      <c r="A138" s="72" t="s">
        <v>116</v>
      </c>
      <c r="B138" s="58" t="s">
        <v>174</v>
      </c>
      <c r="C138" s="58" t="s">
        <v>252</v>
      </c>
      <c r="D138" s="71">
        <v>200</v>
      </c>
      <c r="E138" s="85">
        <f t="shared" ref="E138" si="35">E139</f>
        <v>0</v>
      </c>
      <c r="F138" s="85">
        <f t="shared" si="32"/>
        <v>3848162</v>
      </c>
      <c r="G138" s="85">
        <f t="shared" si="32"/>
        <v>3848162</v>
      </c>
    </row>
    <row r="139" spans="1:7" ht="25.5">
      <c r="A139" s="62" t="s">
        <v>118</v>
      </c>
      <c r="B139" s="58" t="s">
        <v>174</v>
      </c>
      <c r="C139" s="58" t="s">
        <v>252</v>
      </c>
      <c r="D139" s="71">
        <v>240</v>
      </c>
      <c r="E139" s="85"/>
      <c r="F139" s="85">
        <v>3848162</v>
      </c>
      <c r="G139" s="85">
        <f>E139+F139</f>
        <v>3848162</v>
      </c>
    </row>
    <row r="140" spans="1:7" ht="38.25">
      <c r="A140" s="64" t="s">
        <v>293</v>
      </c>
      <c r="B140" s="59" t="s">
        <v>174</v>
      </c>
      <c r="C140" s="59" t="s">
        <v>294</v>
      </c>
      <c r="D140" s="65"/>
      <c r="E140" s="66">
        <f>E141</f>
        <v>1895000</v>
      </c>
      <c r="F140" s="66">
        <f t="shared" ref="F140:G140" si="36">F141</f>
        <v>196000</v>
      </c>
      <c r="G140" s="66">
        <f t="shared" si="36"/>
        <v>2091000</v>
      </c>
    </row>
    <row r="141" spans="1:7" ht="25.5">
      <c r="A141" s="72" t="s">
        <v>116</v>
      </c>
      <c r="B141" s="58" t="s">
        <v>174</v>
      </c>
      <c r="C141" s="58" t="s">
        <v>294</v>
      </c>
      <c r="D141" s="71">
        <v>200</v>
      </c>
      <c r="E141" s="85">
        <f>E142</f>
        <v>1895000</v>
      </c>
      <c r="F141" s="85">
        <f>F142</f>
        <v>196000</v>
      </c>
      <c r="G141" s="85">
        <f>G142</f>
        <v>2091000</v>
      </c>
    </row>
    <row r="142" spans="1:7" ht="25.5">
      <c r="A142" s="101" t="s">
        <v>118</v>
      </c>
      <c r="B142" s="102" t="s">
        <v>174</v>
      </c>
      <c r="C142" s="102" t="s">
        <v>294</v>
      </c>
      <c r="D142" s="103">
        <v>240</v>
      </c>
      <c r="E142" s="105">
        <v>1895000</v>
      </c>
      <c r="F142" s="105">
        <v>196000</v>
      </c>
      <c r="G142" s="105">
        <f>E142+F142</f>
        <v>2091000</v>
      </c>
    </row>
    <row r="143" spans="1:7" ht="25.5">
      <c r="A143" s="64" t="s">
        <v>296</v>
      </c>
      <c r="B143" s="59" t="s">
        <v>174</v>
      </c>
      <c r="C143" s="59" t="s">
        <v>295</v>
      </c>
      <c r="D143" s="65"/>
      <c r="E143" s="66">
        <f>E144</f>
        <v>5362957.2</v>
      </c>
      <c r="F143" s="66">
        <f t="shared" ref="F143:G144" si="37">F144</f>
        <v>0</v>
      </c>
      <c r="G143" s="66">
        <f t="shared" si="37"/>
        <v>5362957.2</v>
      </c>
    </row>
    <row r="144" spans="1:7" ht="25.5">
      <c r="A144" s="72" t="s">
        <v>116</v>
      </c>
      <c r="B144" s="58" t="s">
        <v>174</v>
      </c>
      <c r="C144" s="58" t="s">
        <v>295</v>
      </c>
      <c r="D144" s="71">
        <v>200</v>
      </c>
      <c r="E144" s="85">
        <f>E145</f>
        <v>5362957.2</v>
      </c>
      <c r="F144" s="85">
        <f t="shared" si="37"/>
        <v>0</v>
      </c>
      <c r="G144" s="85">
        <f t="shared" si="37"/>
        <v>5362957.2</v>
      </c>
    </row>
    <row r="145" spans="1:7" ht="25.5">
      <c r="A145" s="101" t="s">
        <v>118</v>
      </c>
      <c r="B145" s="102" t="s">
        <v>174</v>
      </c>
      <c r="C145" s="102" t="s">
        <v>295</v>
      </c>
      <c r="D145" s="103">
        <v>240</v>
      </c>
      <c r="E145" s="105">
        <v>5362957.2</v>
      </c>
      <c r="F145" s="105"/>
      <c r="G145" s="105">
        <f>E145+F145</f>
        <v>5362957.2</v>
      </c>
    </row>
    <row r="146" spans="1:7">
      <c r="A146" s="64" t="s">
        <v>175</v>
      </c>
      <c r="B146" s="59" t="s">
        <v>176</v>
      </c>
      <c r="C146" s="59"/>
      <c r="D146" s="59"/>
      <c r="E146" s="66">
        <f>E147</f>
        <v>10550000</v>
      </c>
      <c r="F146" s="66">
        <f>F147</f>
        <v>408487.06</v>
      </c>
      <c r="G146" s="66">
        <f>G147</f>
        <v>10958487.060000001</v>
      </c>
    </row>
    <row r="147" spans="1:7">
      <c r="A147" s="60" t="s">
        <v>177</v>
      </c>
      <c r="B147" s="59" t="s">
        <v>178</v>
      </c>
      <c r="C147" s="59"/>
      <c r="D147" s="59"/>
      <c r="E147" s="66">
        <f>E148+E157+E154</f>
        <v>10550000</v>
      </c>
      <c r="F147" s="66">
        <f t="shared" ref="F147:G147" si="38">F148+F157+F154</f>
        <v>408487.06</v>
      </c>
      <c r="G147" s="66">
        <f t="shared" si="38"/>
        <v>10958487.060000001</v>
      </c>
    </row>
    <row r="148" spans="1:7" ht="31.5" customHeight="1">
      <c r="A148" s="60" t="s">
        <v>279</v>
      </c>
      <c r="B148" s="59" t="s">
        <v>178</v>
      </c>
      <c r="C148" s="59" t="s">
        <v>203</v>
      </c>
      <c r="D148" s="59"/>
      <c r="E148" s="66">
        <f>E149</f>
        <v>8758000</v>
      </c>
      <c r="F148" s="66">
        <f>F149</f>
        <v>0</v>
      </c>
      <c r="G148" s="66">
        <f>G149</f>
        <v>8758000</v>
      </c>
    </row>
    <row r="149" spans="1:7" ht="38.25">
      <c r="A149" s="61" t="s">
        <v>280</v>
      </c>
      <c r="B149" s="58" t="s">
        <v>178</v>
      </c>
      <c r="C149" s="58" t="s">
        <v>204</v>
      </c>
      <c r="D149" s="58"/>
      <c r="E149" s="85">
        <f>E150+E152</f>
        <v>8758000</v>
      </c>
      <c r="F149" s="85">
        <f>F150+F152</f>
        <v>0</v>
      </c>
      <c r="G149" s="85">
        <f>G150+G152</f>
        <v>8758000</v>
      </c>
    </row>
    <row r="150" spans="1:7" ht="25.5">
      <c r="A150" s="72" t="s">
        <v>116</v>
      </c>
      <c r="B150" s="58" t="s">
        <v>178</v>
      </c>
      <c r="C150" s="58" t="s">
        <v>204</v>
      </c>
      <c r="D150" s="58" t="s">
        <v>117</v>
      </c>
      <c r="E150" s="85">
        <f>E151</f>
        <v>458000</v>
      </c>
      <c r="F150" s="85">
        <f>F151</f>
        <v>0</v>
      </c>
      <c r="G150" s="85">
        <f>G151</f>
        <v>458000</v>
      </c>
    </row>
    <row r="151" spans="1:7" ht="25.5">
      <c r="A151" s="62" t="s">
        <v>118</v>
      </c>
      <c r="B151" s="58" t="s">
        <v>178</v>
      </c>
      <c r="C151" s="58" t="s">
        <v>204</v>
      </c>
      <c r="D151" s="58" t="s">
        <v>119</v>
      </c>
      <c r="E151" s="85">
        <v>458000</v>
      </c>
      <c r="F151" s="85"/>
      <c r="G151" s="85">
        <f>E151+F151</f>
        <v>458000</v>
      </c>
    </row>
    <row r="152" spans="1:7">
      <c r="A152" s="62" t="s">
        <v>133</v>
      </c>
      <c r="B152" s="58" t="s">
        <v>178</v>
      </c>
      <c r="C152" s="58" t="s">
        <v>204</v>
      </c>
      <c r="D152" s="58" t="s">
        <v>134</v>
      </c>
      <c r="E152" s="85">
        <f>E153</f>
        <v>8300000</v>
      </c>
      <c r="F152" s="85">
        <f>F153</f>
        <v>0</v>
      </c>
      <c r="G152" s="85">
        <f>G153</f>
        <v>8300000</v>
      </c>
    </row>
    <row r="153" spans="1:7" ht="51">
      <c r="A153" s="62" t="s">
        <v>135</v>
      </c>
      <c r="B153" s="58" t="s">
        <v>178</v>
      </c>
      <c r="C153" s="58" t="s">
        <v>204</v>
      </c>
      <c r="D153" s="58" t="s">
        <v>179</v>
      </c>
      <c r="E153" s="85">
        <v>8300000</v>
      </c>
      <c r="F153" s="85"/>
      <c r="G153" s="85">
        <f>E153+F153</f>
        <v>8300000</v>
      </c>
    </row>
    <row r="154" spans="1:7" ht="38.25">
      <c r="A154" s="64" t="s">
        <v>322</v>
      </c>
      <c r="B154" s="59" t="s">
        <v>178</v>
      </c>
      <c r="C154" s="59" t="s">
        <v>323</v>
      </c>
      <c r="D154" s="59"/>
      <c r="E154" s="66">
        <f>E155</f>
        <v>0</v>
      </c>
      <c r="F154" s="66">
        <f t="shared" ref="F154:G154" si="39">F155</f>
        <v>408487.06</v>
      </c>
      <c r="G154" s="66">
        <f t="shared" si="39"/>
        <v>408487.06</v>
      </c>
    </row>
    <row r="155" spans="1:7" ht="25.5">
      <c r="A155" s="72" t="s">
        <v>116</v>
      </c>
      <c r="B155" s="58" t="s">
        <v>178</v>
      </c>
      <c r="C155" s="58" t="s">
        <v>323</v>
      </c>
      <c r="D155" s="58" t="s">
        <v>117</v>
      </c>
      <c r="E155" s="85">
        <f>E156</f>
        <v>0</v>
      </c>
      <c r="F155" s="85">
        <f>F156</f>
        <v>408487.06</v>
      </c>
      <c r="G155" s="85">
        <f>G156</f>
        <v>408487.06</v>
      </c>
    </row>
    <row r="156" spans="1:7" ht="25.5">
      <c r="A156" s="62" t="s">
        <v>118</v>
      </c>
      <c r="B156" s="58" t="s">
        <v>178</v>
      </c>
      <c r="C156" s="58" t="s">
        <v>323</v>
      </c>
      <c r="D156" s="58" t="s">
        <v>119</v>
      </c>
      <c r="E156" s="85"/>
      <c r="F156" s="85">
        <v>408487.06</v>
      </c>
      <c r="G156" s="85">
        <f>E156+F156</f>
        <v>408487.06</v>
      </c>
    </row>
    <row r="157" spans="1:7" ht="38.25">
      <c r="A157" s="60" t="s">
        <v>281</v>
      </c>
      <c r="B157" s="59" t="s">
        <v>178</v>
      </c>
      <c r="C157" s="59" t="s">
        <v>207</v>
      </c>
      <c r="D157" s="59"/>
      <c r="E157" s="66">
        <f>E158</f>
        <v>1792000</v>
      </c>
      <c r="F157" s="66">
        <f>F158</f>
        <v>0</v>
      </c>
      <c r="G157" s="66">
        <f>G158</f>
        <v>1792000</v>
      </c>
    </row>
    <row r="158" spans="1:7" ht="39.75" customHeight="1">
      <c r="A158" s="61" t="s">
        <v>282</v>
      </c>
      <c r="B158" s="58" t="s">
        <v>178</v>
      </c>
      <c r="C158" s="58" t="s">
        <v>208</v>
      </c>
      <c r="D158" s="58"/>
      <c r="E158" s="85">
        <f>E159+E161</f>
        <v>1792000</v>
      </c>
      <c r="F158" s="85">
        <f>F159+F161</f>
        <v>0</v>
      </c>
      <c r="G158" s="85">
        <f>G159+G161</f>
        <v>1792000</v>
      </c>
    </row>
    <row r="159" spans="1:7" ht="25.5">
      <c r="A159" s="72" t="s">
        <v>116</v>
      </c>
      <c r="B159" s="58" t="s">
        <v>178</v>
      </c>
      <c r="C159" s="58" t="s">
        <v>208</v>
      </c>
      <c r="D159" s="58" t="s">
        <v>117</v>
      </c>
      <c r="E159" s="85">
        <f>E160</f>
        <v>750000</v>
      </c>
      <c r="F159" s="85">
        <f>F160</f>
        <v>0</v>
      </c>
      <c r="G159" s="85">
        <f>G160</f>
        <v>750000</v>
      </c>
    </row>
    <row r="160" spans="1:7" ht="25.5">
      <c r="A160" s="62" t="s">
        <v>118</v>
      </c>
      <c r="B160" s="58" t="s">
        <v>178</v>
      </c>
      <c r="C160" s="58" t="s">
        <v>208</v>
      </c>
      <c r="D160" s="58" t="s">
        <v>119</v>
      </c>
      <c r="E160" s="85">
        <v>750000</v>
      </c>
      <c r="F160" s="85"/>
      <c r="G160" s="85">
        <f>E160+F160</f>
        <v>750000</v>
      </c>
    </row>
    <row r="161" spans="1:7">
      <c r="A161" s="61" t="s">
        <v>137</v>
      </c>
      <c r="B161" s="58" t="s">
        <v>178</v>
      </c>
      <c r="C161" s="58" t="s">
        <v>208</v>
      </c>
      <c r="D161" s="58" t="s">
        <v>138</v>
      </c>
      <c r="E161" s="85">
        <f>E162</f>
        <v>1042000</v>
      </c>
      <c r="F161" s="85">
        <f>F162</f>
        <v>0</v>
      </c>
      <c r="G161" s="85">
        <f>G162</f>
        <v>1042000</v>
      </c>
    </row>
    <row r="162" spans="1:7">
      <c r="A162" s="61" t="s">
        <v>139</v>
      </c>
      <c r="B162" s="58" t="s">
        <v>178</v>
      </c>
      <c r="C162" s="58" t="s">
        <v>208</v>
      </c>
      <c r="D162" s="58" t="s">
        <v>140</v>
      </c>
      <c r="E162" s="85">
        <v>1042000</v>
      </c>
      <c r="F162" s="85"/>
      <c r="G162" s="85">
        <f>E162+F162</f>
        <v>1042000</v>
      </c>
    </row>
    <row r="163" spans="1:7">
      <c r="A163" s="60" t="s">
        <v>181</v>
      </c>
      <c r="B163" s="59" t="s">
        <v>182</v>
      </c>
      <c r="C163" s="59"/>
      <c r="D163" s="59"/>
      <c r="E163" s="66">
        <f>E164+E169</f>
        <v>170000</v>
      </c>
      <c r="F163" s="66">
        <f t="shared" ref="F163:G163" si="40">F164+F169</f>
        <v>70427.429999999993</v>
      </c>
      <c r="G163" s="66">
        <f t="shared" si="40"/>
        <v>240427.43</v>
      </c>
    </row>
    <row r="164" spans="1:7">
      <c r="A164" s="60" t="s">
        <v>183</v>
      </c>
      <c r="B164" s="59" t="s">
        <v>184</v>
      </c>
      <c r="C164" s="59"/>
      <c r="D164" s="59"/>
      <c r="E164" s="66">
        <f t="shared" ref="E164:G167" si="41">E165</f>
        <v>20000</v>
      </c>
      <c r="F164" s="66">
        <f t="shared" si="41"/>
        <v>0</v>
      </c>
      <c r="G164" s="66">
        <f t="shared" si="41"/>
        <v>20000</v>
      </c>
    </row>
    <row r="165" spans="1:7" ht="54.75" customHeight="1">
      <c r="A165" s="60" t="s">
        <v>283</v>
      </c>
      <c r="B165" s="59" t="s">
        <v>184</v>
      </c>
      <c r="C165" s="59" t="s">
        <v>197</v>
      </c>
      <c r="D165" s="59"/>
      <c r="E165" s="66">
        <f t="shared" si="41"/>
        <v>20000</v>
      </c>
      <c r="F165" s="66">
        <f t="shared" si="41"/>
        <v>0</v>
      </c>
      <c r="G165" s="66">
        <f t="shared" si="41"/>
        <v>20000</v>
      </c>
    </row>
    <row r="166" spans="1:7" ht="25.5">
      <c r="A166" s="34" t="s">
        <v>136</v>
      </c>
      <c r="B166" s="58" t="s">
        <v>184</v>
      </c>
      <c r="C166" s="58" t="s">
        <v>215</v>
      </c>
      <c r="D166" s="58"/>
      <c r="E166" s="85">
        <f t="shared" si="41"/>
        <v>20000</v>
      </c>
      <c r="F166" s="85">
        <f t="shared" si="41"/>
        <v>0</v>
      </c>
      <c r="G166" s="85">
        <f t="shared" si="41"/>
        <v>20000</v>
      </c>
    </row>
    <row r="167" spans="1:7">
      <c r="A167" s="61" t="s">
        <v>137</v>
      </c>
      <c r="B167" s="58" t="s">
        <v>184</v>
      </c>
      <c r="C167" s="58" t="s">
        <v>215</v>
      </c>
      <c r="D167" s="58" t="s">
        <v>138</v>
      </c>
      <c r="E167" s="85">
        <f t="shared" si="41"/>
        <v>20000</v>
      </c>
      <c r="F167" s="85">
        <f t="shared" si="41"/>
        <v>0</v>
      </c>
      <c r="G167" s="85">
        <f t="shared" si="41"/>
        <v>20000</v>
      </c>
    </row>
    <row r="168" spans="1:7">
      <c r="A168" s="61" t="s">
        <v>139</v>
      </c>
      <c r="B168" s="58" t="s">
        <v>184</v>
      </c>
      <c r="C168" s="58" t="s">
        <v>215</v>
      </c>
      <c r="D168" s="58" t="s">
        <v>140</v>
      </c>
      <c r="E168" s="85">
        <v>20000</v>
      </c>
      <c r="F168" s="85"/>
      <c r="G168" s="85">
        <f>E168+F168</f>
        <v>20000</v>
      </c>
    </row>
    <row r="169" spans="1:7">
      <c r="A169" s="64" t="s">
        <v>288</v>
      </c>
      <c r="B169" s="59" t="s">
        <v>289</v>
      </c>
      <c r="C169" s="59"/>
      <c r="D169" s="59"/>
      <c r="E169" s="66">
        <f>E170</f>
        <v>150000</v>
      </c>
      <c r="F169" s="66">
        <f t="shared" ref="F169:G171" si="42">F170</f>
        <v>70427.429999999993</v>
      </c>
      <c r="G169" s="66">
        <f t="shared" si="42"/>
        <v>220427.43</v>
      </c>
    </row>
    <row r="170" spans="1:7" ht="39.75" customHeight="1">
      <c r="A170" s="62" t="s">
        <v>290</v>
      </c>
      <c r="B170" s="58" t="s">
        <v>289</v>
      </c>
      <c r="C170" s="58" t="s">
        <v>291</v>
      </c>
      <c r="D170" s="59"/>
      <c r="E170" s="66">
        <f>E171</f>
        <v>150000</v>
      </c>
      <c r="F170" s="66">
        <f t="shared" si="42"/>
        <v>70427.429999999993</v>
      </c>
      <c r="G170" s="66">
        <f t="shared" si="42"/>
        <v>220427.43</v>
      </c>
    </row>
    <row r="171" spans="1:7" ht="25.5">
      <c r="A171" s="72" t="s">
        <v>116</v>
      </c>
      <c r="B171" s="58" t="s">
        <v>289</v>
      </c>
      <c r="C171" s="58" t="s">
        <v>291</v>
      </c>
      <c r="D171" s="58" t="s">
        <v>117</v>
      </c>
      <c r="E171" s="85">
        <f>E172</f>
        <v>150000</v>
      </c>
      <c r="F171" s="85">
        <f t="shared" si="42"/>
        <v>70427.429999999993</v>
      </c>
      <c r="G171" s="85">
        <f t="shared" si="42"/>
        <v>220427.43</v>
      </c>
    </row>
    <row r="172" spans="1:7" ht="25.5">
      <c r="A172" s="62" t="s">
        <v>118</v>
      </c>
      <c r="B172" s="58" t="s">
        <v>289</v>
      </c>
      <c r="C172" s="58" t="s">
        <v>291</v>
      </c>
      <c r="D172" s="58" t="s">
        <v>119</v>
      </c>
      <c r="E172" s="85">
        <v>150000</v>
      </c>
      <c r="F172" s="85">
        <v>70427.429999999993</v>
      </c>
      <c r="G172" s="85">
        <f>E172+F172</f>
        <v>220427.43</v>
      </c>
    </row>
    <row r="173" spans="1:7">
      <c r="A173" s="60" t="s">
        <v>185</v>
      </c>
      <c r="B173" s="59" t="s">
        <v>186</v>
      </c>
      <c r="C173" s="59"/>
      <c r="D173" s="59"/>
      <c r="E173" s="66">
        <f>E174</f>
        <v>4361000</v>
      </c>
      <c r="F173" s="66">
        <f>F174</f>
        <v>0</v>
      </c>
      <c r="G173" s="66">
        <f>G174</f>
        <v>4361000</v>
      </c>
    </row>
    <row r="174" spans="1:7">
      <c r="A174" s="60" t="s">
        <v>187</v>
      </c>
      <c r="B174" s="59" t="s">
        <v>188</v>
      </c>
      <c r="C174" s="59"/>
      <c r="D174" s="59"/>
      <c r="E174" s="66">
        <f>E175+E179</f>
        <v>4361000</v>
      </c>
      <c r="F174" s="66">
        <f t="shared" ref="F174:G174" si="43">F175+F179</f>
        <v>0</v>
      </c>
      <c r="G174" s="66">
        <f t="shared" si="43"/>
        <v>4361000</v>
      </c>
    </row>
    <row r="175" spans="1:7" ht="38.25">
      <c r="A175" s="60" t="s">
        <v>284</v>
      </c>
      <c r="B175" s="59" t="s">
        <v>188</v>
      </c>
      <c r="C175" s="59" t="s">
        <v>205</v>
      </c>
      <c r="D175" s="59"/>
      <c r="E175" s="66">
        <f t="shared" ref="E175:G177" si="44">E176</f>
        <v>80000</v>
      </c>
      <c r="F175" s="66">
        <f t="shared" si="44"/>
        <v>0</v>
      </c>
      <c r="G175" s="66">
        <f t="shared" si="44"/>
        <v>80000</v>
      </c>
    </row>
    <row r="176" spans="1:7" ht="39" customHeight="1">
      <c r="A176" s="61" t="s">
        <v>285</v>
      </c>
      <c r="B176" s="58" t="s">
        <v>188</v>
      </c>
      <c r="C176" s="58" t="s">
        <v>206</v>
      </c>
      <c r="D176" s="58"/>
      <c r="E176" s="85">
        <f t="shared" si="44"/>
        <v>80000</v>
      </c>
      <c r="F176" s="85">
        <f t="shared" si="44"/>
        <v>0</v>
      </c>
      <c r="G176" s="85">
        <f t="shared" si="44"/>
        <v>80000</v>
      </c>
    </row>
    <row r="177" spans="1:7" ht="25.5">
      <c r="A177" s="62" t="s">
        <v>116</v>
      </c>
      <c r="B177" s="58" t="s">
        <v>188</v>
      </c>
      <c r="C177" s="58" t="s">
        <v>206</v>
      </c>
      <c r="D177" s="58" t="s">
        <v>117</v>
      </c>
      <c r="E177" s="85">
        <f t="shared" si="44"/>
        <v>80000</v>
      </c>
      <c r="F177" s="85">
        <f t="shared" si="44"/>
        <v>0</v>
      </c>
      <c r="G177" s="85">
        <f t="shared" si="44"/>
        <v>80000</v>
      </c>
    </row>
    <row r="178" spans="1:7" ht="25.5">
      <c r="A178" s="62" t="s">
        <v>118</v>
      </c>
      <c r="B178" s="58" t="s">
        <v>188</v>
      </c>
      <c r="C178" s="58" t="s">
        <v>206</v>
      </c>
      <c r="D178" s="58" t="s">
        <v>119</v>
      </c>
      <c r="E178" s="85">
        <v>80000</v>
      </c>
      <c r="F178" s="85"/>
      <c r="G178" s="85">
        <f>E178+F178</f>
        <v>80000</v>
      </c>
    </row>
    <row r="179" spans="1:7" ht="38.25">
      <c r="A179" s="64" t="s">
        <v>251</v>
      </c>
      <c r="B179" s="59" t="s">
        <v>188</v>
      </c>
      <c r="C179" s="59" t="s">
        <v>252</v>
      </c>
      <c r="D179" s="59"/>
      <c r="E179" s="66">
        <f t="shared" ref="E179:G180" si="45">E180</f>
        <v>4281000</v>
      </c>
      <c r="F179" s="66">
        <f t="shared" si="45"/>
        <v>0</v>
      </c>
      <c r="G179" s="66">
        <f t="shared" si="45"/>
        <v>4281000</v>
      </c>
    </row>
    <row r="180" spans="1:7" ht="25.5">
      <c r="A180" s="62" t="s">
        <v>116</v>
      </c>
      <c r="B180" s="58" t="s">
        <v>188</v>
      </c>
      <c r="C180" s="58" t="s">
        <v>252</v>
      </c>
      <c r="D180" s="58" t="s">
        <v>117</v>
      </c>
      <c r="E180" s="85">
        <f t="shared" si="45"/>
        <v>4281000</v>
      </c>
      <c r="F180" s="85">
        <f t="shared" si="45"/>
        <v>0</v>
      </c>
      <c r="G180" s="85">
        <f t="shared" si="45"/>
        <v>4281000</v>
      </c>
    </row>
    <row r="181" spans="1:7" ht="25.5">
      <c r="A181" s="62" t="s">
        <v>118</v>
      </c>
      <c r="B181" s="58" t="s">
        <v>188</v>
      </c>
      <c r="C181" s="58" t="s">
        <v>252</v>
      </c>
      <c r="D181" s="58" t="s">
        <v>119</v>
      </c>
      <c r="E181" s="85">
        <v>4281000</v>
      </c>
      <c r="F181" s="85"/>
      <c r="G181" s="85">
        <f>E181+F181</f>
        <v>4281000</v>
      </c>
    </row>
    <row r="182" spans="1:7">
      <c r="A182" s="88" t="s">
        <v>144</v>
      </c>
      <c r="B182" s="89" t="s">
        <v>145</v>
      </c>
      <c r="C182" s="89" t="s">
        <v>145</v>
      </c>
      <c r="D182" s="89" t="s">
        <v>145</v>
      </c>
      <c r="E182" s="96">
        <f>E10</f>
        <v>84994747.710000008</v>
      </c>
      <c r="F182" s="96">
        <f>F10</f>
        <v>4539943.2299999995</v>
      </c>
      <c r="G182" s="96">
        <f>G10</f>
        <v>89534690.940000013</v>
      </c>
    </row>
    <row r="183" spans="1:7">
      <c r="A183" s="87"/>
      <c r="B183" s="87"/>
      <c r="C183" s="87"/>
      <c r="D183" s="87"/>
      <c r="E183" s="87"/>
    </row>
    <row r="184" spans="1:7">
      <c r="A184" s="87"/>
      <c r="B184" s="87"/>
      <c r="C184" s="87"/>
      <c r="D184" s="87"/>
      <c r="E184" s="87"/>
      <c r="G184" s="113"/>
    </row>
    <row r="185" spans="1:7">
      <c r="A185" s="87"/>
      <c r="B185" s="87"/>
      <c r="C185" s="87"/>
      <c r="D185" s="87"/>
      <c r="E185" s="87"/>
    </row>
    <row r="186" spans="1:7">
      <c r="A186" s="87"/>
      <c r="B186" s="87"/>
      <c r="C186" s="87"/>
      <c r="D186" s="87"/>
      <c r="E186" s="87"/>
      <c r="F186" s="100"/>
    </row>
    <row r="187" spans="1:7">
      <c r="A187" s="87"/>
      <c r="B187" s="87"/>
      <c r="C187" s="87"/>
      <c r="D187" s="87"/>
      <c r="E187" s="87"/>
    </row>
    <row r="188" spans="1:7">
      <c r="A188" s="87"/>
      <c r="B188" s="87"/>
      <c r="C188" s="87"/>
      <c r="D188" s="87"/>
      <c r="E188" s="87"/>
    </row>
    <row r="189" spans="1:7">
      <c r="A189" s="87"/>
      <c r="B189" s="87"/>
      <c r="C189" s="87"/>
      <c r="D189" s="87"/>
      <c r="E189" s="87"/>
    </row>
    <row r="190" spans="1:7">
      <c r="A190" s="87"/>
      <c r="B190" s="87"/>
      <c r="C190" s="87"/>
      <c r="D190" s="87"/>
      <c r="E190" s="87"/>
    </row>
    <row r="191" spans="1:7">
      <c r="A191" s="87"/>
      <c r="B191" s="87"/>
      <c r="C191" s="87"/>
      <c r="D191" s="87"/>
      <c r="E191" s="87"/>
    </row>
    <row r="192" spans="1:7">
      <c r="A192" s="87"/>
      <c r="B192" s="87"/>
      <c r="C192" s="87"/>
      <c r="D192" s="87"/>
      <c r="E192" s="87"/>
    </row>
    <row r="193" spans="1:5">
      <c r="A193" s="87"/>
      <c r="B193" s="87"/>
      <c r="C193" s="87"/>
      <c r="D193" s="87"/>
      <c r="E193" s="87"/>
    </row>
    <row r="194" spans="1:5">
      <c r="A194" s="87"/>
      <c r="B194" s="87"/>
      <c r="C194" s="87"/>
      <c r="D194" s="87"/>
      <c r="E194" s="87"/>
    </row>
    <row r="195" spans="1:5">
      <c r="A195" s="87"/>
      <c r="B195" s="87"/>
      <c r="C195" s="87"/>
      <c r="D195" s="87"/>
      <c r="E195" s="87"/>
    </row>
    <row r="196" spans="1:5">
      <c r="A196" s="87"/>
      <c r="B196" s="87"/>
      <c r="C196" s="87"/>
      <c r="D196" s="87"/>
      <c r="E196" s="87"/>
    </row>
    <row r="197" spans="1:5">
      <c r="A197" s="87"/>
      <c r="B197" s="87"/>
      <c r="C197" s="87"/>
      <c r="D197" s="87"/>
      <c r="E197" s="87"/>
    </row>
    <row r="198" spans="1:5">
      <c r="A198" s="87"/>
      <c r="B198" s="87"/>
      <c r="C198" s="87"/>
      <c r="D198" s="87"/>
      <c r="E198" s="87"/>
    </row>
    <row r="199" spans="1:5">
      <c r="A199" s="87"/>
      <c r="B199" s="87"/>
      <c r="C199" s="87"/>
      <c r="D199" s="87"/>
      <c r="E199" s="87"/>
    </row>
    <row r="200" spans="1:5">
      <c r="A200" s="87"/>
      <c r="B200" s="87"/>
      <c r="C200" s="87"/>
      <c r="D200" s="87"/>
      <c r="E200" s="87"/>
    </row>
    <row r="201" spans="1:5">
      <c r="A201" s="87"/>
      <c r="B201" s="87"/>
      <c r="C201" s="87"/>
      <c r="D201" s="87"/>
      <c r="E201" s="87"/>
    </row>
    <row r="202" spans="1:5">
      <c r="A202" s="87"/>
      <c r="B202" s="87"/>
      <c r="C202" s="87"/>
      <c r="D202" s="87"/>
      <c r="E202" s="87"/>
    </row>
    <row r="203" spans="1:5">
      <c r="A203" s="33"/>
      <c r="B203" s="33"/>
      <c r="C203" s="33"/>
      <c r="D203" s="33"/>
      <c r="E203" s="33"/>
    </row>
    <row r="204" spans="1:5">
      <c r="A204" s="33"/>
      <c r="B204" s="33"/>
      <c r="C204" s="33"/>
      <c r="D204" s="33"/>
      <c r="E204" s="33"/>
    </row>
    <row r="205" spans="1:5">
      <c r="A205" s="33"/>
      <c r="B205" s="33"/>
      <c r="C205" s="33"/>
      <c r="D205" s="33"/>
      <c r="E205" s="33"/>
    </row>
    <row r="206" spans="1:5">
      <c r="A206" s="33"/>
      <c r="B206" s="33"/>
      <c r="C206" s="33"/>
      <c r="D206" s="33"/>
      <c r="E206" s="33"/>
    </row>
    <row r="207" spans="1:5">
      <c r="A207" s="33"/>
      <c r="B207" s="33"/>
      <c r="C207" s="33"/>
      <c r="D207" s="33"/>
      <c r="E207" s="33"/>
    </row>
    <row r="208" spans="1:5">
      <c r="A208" s="33"/>
      <c r="B208" s="33"/>
      <c r="C208" s="33"/>
      <c r="D208" s="33"/>
      <c r="E208" s="33"/>
    </row>
    <row r="209" spans="1:5">
      <c r="A209" s="33"/>
      <c r="B209" s="33"/>
      <c r="C209" s="33"/>
      <c r="D209" s="33"/>
      <c r="E209" s="33"/>
    </row>
    <row r="210" spans="1:5">
      <c r="A210" s="33"/>
      <c r="B210" s="33"/>
      <c r="C210" s="33"/>
      <c r="D210" s="33"/>
      <c r="E210" s="33"/>
    </row>
    <row r="211" spans="1:5">
      <c r="A211" s="33"/>
      <c r="B211" s="33"/>
      <c r="C211" s="33"/>
      <c r="D211" s="33"/>
      <c r="E211" s="33"/>
    </row>
    <row r="212" spans="1:5">
      <c r="A212" s="33"/>
      <c r="B212" s="33"/>
      <c r="C212" s="33"/>
      <c r="D212" s="33"/>
      <c r="E212" s="33"/>
    </row>
    <row r="213" spans="1:5">
      <c r="A213" s="33"/>
      <c r="B213" s="33"/>
      <c r="C213" s="33"/>
      <c r="D213" s="33"/>
      <c r="E213" s="33"/>
    </row>
    <row r="214" spans="1:5">
      <c r="A214" s="33"/>
      <c r="B214" s="33"/>
      <c r="C214" s="33"/>
      <c r="D214" s="33"/>
      <c r="E214" s="33"/>
    </row>
    <row r="215" spans="1:5">
      <c r="A215" s="33"/>
      <c r="B215" s="33"/>
      <c r="C215" s="33"/>
      <c r="D215" s="33"/>
      <c r="E215" s="33"/>
    </row>
    <row r="216" spans="1:5">
      <c r="A216" s="33"/>
      <c r="B216" s="33"/>
      <c r="C216" s="33"/>
      <c r="D216" s="33"/>
      <c r="E216" s="33"/>
    </row>
    <row r="217" spans="1:5">
      <c r="A217" s="33"/>
      <c r="B217" s="33"/>
      <c r="C217" s="33"/>
      <c r="D217" s="33"/>
      <c r="E217" s="33"/>
    </row>
    <row r="218" spans="1:5">
      <c r="A218" s="33"/>
      <c r="B218" s="33"/>
      <c r="C218" s="33"/>
      <c r="D218" s="33"/>
      <c r="E218" s="33"/>
    </row>
    <row r="219" spans="1:5">
      <c r="A219" s="33"/>
      <c r="B219" s="33"/>
      <c r="C219" s="33"/>
      <c r="D219" s="33"/>
      <c r="E219" s="33"/>
    </row>
    <row r="220" spans="1:5">
      <c r="A220" s="33"/>
      <c r="B220" s="33"/>
      <c r="C220" s="33"/>
      <c r="D220" s="33"/>
      <c r="E220" s="33"/>
    </row>
    <row r="221" spans="1:5">
      <c r="A221" s="33"/>
      <c r="B221" s="33"/>
      <c r="C221" s="33"/>
      <c r="D221" s="33"/>
      <c r="E221" s="33"/>
    </row>
    <row r="222" spans="1:5">
      <c r="A222" s="33"/>
      <c r="B222" s="33"/>
      <c r="C222" s="33"/>
      <c r="D222" s="33"/>
      <c r="E222" s="33"/>
    </row>
    <row r="223" spans="1:5">
      <c r="A223" s="33"/>
      <c r="B223" s="33"/>
      <c r="C223" s="33"/>
      <c r="D223" s="33"/>
      <c r="E223" s="33"/>
    </row>
    <row r="224" spans="1:5">
      <c r="A224" s="33"/>
      <c r="B224" s="33"/>
      <c r="C224" s="33"/>
      <c r="D224" s="33"/>
      <c r="E224" s="33"/>
    </row>
    <row r="225" spans="1:5">
      <c r="A225" s="33"/>
      <c r="B225" s="33"/>
      <c r="C225" s="33"/>
      <c r="D225" s="33"/>
      <c r="E225" s="33"/>
    </row>
    <row r="226" spans="1:5">
      <c r="A226" s="33"/>
      <c r="B226" s="33"/>
      <c r="C226" s="33"/>
      <c r="D226" s="33"/>
      <c r="E226" s="33"/>
    </row>
    <row r="227" spans="1:5">
      <c r="A227" s="33"/>
      <c r="B227" s="33"/>
      <c r="C227" s="33"/>
      <c r="D227" s="33"/>
      <c r="E227" s="33"/>
    </row>
    <row r="228" spans="1:5">
      <c r="A228" s="33"/>
      <c r="B228" s="33"/>
      <c r="C228" s="33"/>
      <c r="D228" s="33"/>
      <c r="E228" s="33"/>
    </row>
    <row r="229" spans="1:5">
      <c r="A229" s="33"/>
      <c r="B229" s="33"/>
      <c r="C229" s="33"/>
      <c r="D229" s="33"/>
      <c r="E229" s="33"/>
    </row>
    <row r="230" spans="1:5">
      <c r="A230" s="33"/>
      <c r="B230" s="33"/>
      <c r="C230" s="33"/>
      <c r="D230" s="33"/>
      <c r="E230" s="33"/>
    </row>
    <row r="231" spans="1:5">
      <c r="A231" s="33"/>
      <c r="B231" s="33"/>
      <c r="C231" s="33"/>
      <c r="D231" s="33"/>
      <c r="E231" s="33"/>
    </row>
    <row r="232" spans="1:5">
      <c r="A232" s="33"/>
      <c r="B232" s="33"/>
      <c r="C232" s="33"/>
      <c r="D232" s="33"/>
      <c r="E232" s="33"/>
    </row>
    <row r="233" spans="1:5">
      <c r="A233" s="33"/>
      <c r="B233" s="33"/>
      <c r="C233" s="33"/>
      <c r="D233" s="33"/>
      <c r="E233" s="33"/>
    </row>
    <row r="234" spans="1:5">
      <c r="A234" s="33"/>
      <c r="B234" s="33"/>
      <c r="C234" s="33"/>
      <c r="D234" s="33"/>
      <c r="E234" s="33"/>
    </row>
    <row r="235" spans="1:5">
      <c r="A235" s="33"/>
      <c r="B235" s="33"/>
      <c r="C235" s="33"/>
      <c r="D235" s="33"/>
      <c r="E235" s="33"/>
    </row>
    <row r="236" spans="1:5">
      <c r="A236" s="33"/>
      <c r="B236" s="33"/>
      <c r="C236" s="33"/>
      <c r="D236" s="33"/>
      <c r="E236" s="33"/>
    </row>
    <row r="237" spans="1:5">
      <c r="A237" s="33"/>
      <c r="B237" s="33"/>
      <c r="C237" s="33"/>
      <c r="D237" s="33"/>
      <c r="E237" s="33"/>
    </row>
    <row r="238" spans="1:5">
      <c r="A238" s="33"/>
      <c r="B238" s="33"/>
      <c r="C238" s="33"/>
      <c r="D238" s="33"/>
      <c r="E238" s="33"/>
    </row>
    <row r="239" spans="1:5">
      <c r="A239" s="33"/>
      <c r="B239" s="33"/>
      <c r="C239" s="33"/>
      <c r="D239" s="33"/>
      <c r="E239" s="33"/>
    </row>
    <row r="240" spans="1:5">
      <c r="A240" s="33"/>
      <c r="B240" s="33"/>
      <c r="C240" s="33"/>
      <c r="D240" s="33"/>
      <c r="E240" s="33"/>
    </row>
    <row r="241" spans="1:5">
      <c r="A241" s="33"/>
      <c r="B241" s="33"/>
      <c r="C241" s="33"/>
      <c r="D241" s="33"/>
      <c r="E241" s="33"/>
    </row>
    <row r="242" spans="1:5">
      <c r="A242" s="33"/>
      <c r="B242" s="33"/>
      <c r="C242" s="33"/>
      <c r="D242" s="33"/>
      <c r="E242" s="33"/>
    </row>
    <row r="243" spans="1:5">
      <c r="A243" s="33"/>
      <c r="B243" s="33"/>
      <c r="C243" s="33"/>
      <c r="D243" s="33"/>
      <c r="E243" s="33"/>
    </row>
    <row r="244" spans="1:5">
      <c r="A244" s="33"/>
      <c r="B244" s="33"/>
      <c r="C244" s="33"/>
      <c r="D244" s="33"/>
      <c r="E244" s="33"/>
    </row>
    <row r="245" spans="1:5">
      <c r="A245" s="33"/>
      <c r="B245" s="33"/>
      <c r="C245" s="33"/>
      <c r="D245" s="33"/>
      <c r="E245" s="33"/>
    </row>
    <row r="246" spans="1:5">
      <c r="A246" s="33"/>
      <c r="B246" s="33"/>
      <c r="C246" s="33"/>
      <c r="D246" s="33"/>
      <c r="E246" s="33"/>
    </row>
    <row r="247" spans="1:5">
      <c r="A247" s="33"/>
      <c r="B247" s="33"/>
      <c r="C247" s="33"/>
      <c r="D247" s="33"/>
      <c r="E247" s="33"/>
    </row>
    <row r="248" spans="1:5">
      <c r="A248" s="33"/>
      <c r="B248" s="33"/>
      <c r="C248" s="33"/>
      <c r="D248" s="33"/>
      <c r="E248" s="33"/>
    </row>
    <row r="249" spans="1:5">
      <c r="A249" s="33"/>
      <c r="B249" s="33"/>
      <c r="C249" s="33"/>
      <c r="D249" s="33"/>
      <c r="E249" s="33"/>
    </row>
    <row r="250" spans="1:5">
      <c r="A250" s="33"/>
      <c r="B250" s="33"/>
      <c r="C250" s="33"/>
      <c r="D250" s="33"/>
      <c r="E250" s="33"/>
    </row>
    <row r="251" spans="1:5">
      <c r="A251" s="33"/>
      <c r="B251" s="33"/>
      <c r="C251" s="33"/>
      <c r="D251" s="33"/>
      <c r="E251" s="33"/>
    </row>
    <row r="252" spans="1:5">
      <c r="A252" s="33"/>
      <c r="B252" s="33"/>
      <c r="C252" s="33"/>
      <c r="D252" s="33"/>
      <c r="E252" s="33"/>
    </row>
    <row r="253" spans="1:5">
      <c r="A253" s="33"/>
      <c r="B253" s="33"/>
      <c r="C253" s="33"/>
      <c r="D253" s="33"/>
      <c r="E253" s="33"/>
    </row>
    <row r="254" spans="1:5">
      <c r="A254" s="33"/>
      <c r="B254" s="33"/>
      <c r="C254" s="33"/>
      <c r="D254" s="33"/>
      <c r="E254" s="33"/>
    </row>
    <row r="255" spans="1:5">
      <c r="A255" s="33"/>
      <c r="B255" s="33"/>
      <c r="C255" s="33"/>
      <c r="D255" s="33"/>
      <c r="E255" s="33"/>
    </row>
    <row r="256" spans="1:5">
      <c r="A256" s="33"/>
      <c r="B256" s="33"/>
      <c r="C256" s="33"/>
      <c r="D256" s="33"/>
      <c r="E256" s="33"/>
    </row>
    <row r="257" spans="1:5">
      <c r="A257" s="33"/>
      <c r="B257" s="33"/>
      <c r="C257" s="33"/>
      <c r="D257" s="33"/>
      <c r="E257" s="33"/>
    </row>
    <row r="258" spans="1:5">
      <c r="A258" s="33"/>
      <c r="B258" s="33"/>
      <c r="C258" s="33"/>
      <c r="D258" s="33"/>
      <c r="E258" s="33"/>
    </row>
    <row r="259" spans="1:5">
      <c r="A259" s="33"/>
      <c r="B259" s="33"/>
      <c r="C259" s="33"/>
      <c r="D259" s="33"/>
      <c r="E259" s="33"/>
    </row>
    <row r="260" spans="1:5">
      <c r="A260" s="33"/>
      <c r="B260" s="33"/>
      <c r="C260" s="33"/>
      <c r="D260" s="33"/>
      <c r="E260" s="33"/>
    </row>
    <row r="261" spans="1:5">
      <c r="A261" s="33"/>
      <c r="B261" s="33"/>
      <c r="C261" s="33"/>
      <c r="D261" s="33"/>
      <c r="E261" s="33"/>
    </row>
    <row r="262" spans="1:5">
      <c r="A262" s="33"/>
      <c r="B262" s="33"/>
      <c r="C262" s="33"/>
      <c r="D262" s="33"/>
      <c r="E262" s="33"/>
    </row>
    <row r="263" spans="1:5">
      <c r="A263" s="33"/>
      <c r="B263" s="33"/>
      <c r="C263" s="33"/>
      <c r="D263" s="33"/>
      <c r="E263" s="33"/>
    </row>
    <row r="264" spans="1:5">
      <c r="A264" s="33"/>
      <c r="B264" s="33"/>
      <c r="C264" s="33"/>
      <c r="D264" s="33"/>
      <c r="E264" s="33"/>
    </row>
    <row r="265" spans="1:5">
      <c r="A265" s="33"/>
      <c r="B265" s="33"/>
      <c r="C265" s="33"/>
      <c r="D265" s="33"/>
      <c r="E265" s="33"/>
    </row>
    <row r="266" spans="1:5">
      <c r="A266" s="33"/>
      <c r="B266" s="33"/>
      <c r="C266" s="33"/>
      <c r="D266" s="33"/>
      <c r="E266" s="33"/>
    </row>
    <row r="267" spans="1:5">
      <c r="A267" s="33"/>
      <c r="B267" s="33"/>
      <c r="C267" s="33"/>
      <c r="D267" s="33"/>
      <c r="E267" s="33"/>
    </row>
    <row r="268" spans="1:5">
      <c r="A268" s="33"/>
      <c r="B268" s="33"/>
      <c r="C268" s="33"/>
      <c r="D268" s="33"/>
      <c r="E268" s="33"/>
    </row>
    <row r="269" spans="1:5">
      <c r="A269" s="33"/>
      <c r="B269" s="33"/>
      <c r="C269" s="33"/>
      <c r="D269" s="33"/>
      <c r="E269" s="33"/>
    </row>
    <row r="270" spans="1:5">
      <c r="A270" s="33"/>
      <c r="B270" s="33"/>
      <c r="C270" s="33"/>
      <c r="D270" s="33"/>
      <c r="E270" s="33"/>
    </row>
    <row r="271" spans="1:5">
      <c r="A271" s="33"/>
      <c r="B271" s="33"/>
      <c r="C271" s="33"/>
      <c r="D271" s="33"/>
      <c r="E271" s="33"/>
    </row>
    <row r="272" spans="1:5">
      <c r="A272" s="33"/>
      <c r="B272" s="33"/>
      <c r="C272" s="33"/>
      <c r="D272" s="33"/>
      <c r="E272" s="33"/>
    </row>
    <row r="273" spans="1:5">
      <c r="A273" s="33"/>
      <c r="B273" s="33"/>
      <c r="C273" s="33"/>
      <c r="D273" s="33"/>
      <c r="E273" s="33"/>
    </row>
    <row r="274" spans="1:5">
      <c r="A274" s="33"/>
      <c r="B274" s="33"/>
      <c r="C274" s="33"/>
      <c r="D274" s="33"/>
      <c r="E274" s="33"/>
    </row>
    <row r="275" spans="1:5">
      <c r="A275" s="33"/>
      <c r="B275" s="33"/>
      <c r="C275" s="33"/>
      <c r="D275" s="33"/>
      <c r="E275" s="33"/>
    </row>
    <row r="276" spans="1:5">
      <c r="A276" s="33"/>
      <c r="B276" s="33"/>
      <c r="C276" s="33"/>
      <c r="D276" s="33"/>
      <c r="E276" s="33"/>
    </row>
    <row r="277" spans="1:5">
      <c r="A277" s="33"/>
      <c r="B277" s="33"/>
      <c r="C277" s="33"/>
      <c r="D277" s="33"/>
      <c r="E277" s="33"/>
    </row>
    <row r="278" spans="1:5">
      <c r="A278" s="33"/>
      <c r="B278" s="33"/>
      <c r="C278" s="33"/>
      <c r="D278" s="33"/>
      <c r="E278" s="33"/>
    </row>
    <row r="279" spans="1:5">
      <c r="A279" s="33"/>
      <c r="B279" s="33"/>
      <c r="C279" s="33"/>
      <c r="D279" s="33"/>
      <c r="E279" s="33"/>
    </row>
    <row r="280" spans="1:5">
      <c r="A280" s="33"/>
      <c r="B280" s="33"/>
      <c r="C280" s="33"/>
      <c r="D280" s="33"/>
      <c r="E280" s="33"/>
    </row>
    <row r="281" spans="1:5">
      <c r="A281" s="33"/>
      <c r="B281" s="33"/>
      <c r="C281" s="33"/>
      <c r="D281" s="33"/>
      <c r="E281" s="33"/>
    </row>
    <row r="282" spans="1:5">
      <c r="A282" s="33"/>
      <c r="B282" s="33"/>
      <c r="C282" s="33"/>
      <c r="D282" s="33"/>
      <c r="E282" s="33"/>
    </row>
    <row r="283" spans="1:5">
      <c r="A283" s="33"/>
      <c r="B283" s="33"/>
      <c r="C283" s="33"/>
      <c r="D283" s="33"/>
      <c r="E283" s="33"/>
    </row>
    <row r="284" spans="1:5">
      <c r="A284" s="33"/>
      <c r="B284" s="33"/>
      <c r="C284" s="33"/>
      <c r="D284" s="33"/>
      <c r="E284" s="33"/>
    </row>
    <row r="285" spans="1:5">
      <c r="A285" s="33"/>
      <c r="B285" s="33"/>
      <c r="C285" s="33"/>
      <c r="D285" s="33"/>
      <c r="E285" s="33"/>
    </row>
    <row r="286" spans="1:5">
      <c r="A286" s="33"/>
      <c r="B286" s="33"/>
      <c r="C286" s="33"/>
      <c r="D286" s="33"/>
      <c r="E286" s="33"/>
    </row>
    <row r="287" spans="1:5">
      <c r="A287" s="33"/>
      <c r="B287" s="33"/>
      <c r="C287" s="33"/>
      <c r="D287" s="33"/>
      <c r="E287" s="33"/>
    </row>
    <row r="288" spans="1:5">
      <c r="A288" s="33"/>
      <c r="B288" s="33"/>
      <c r="C288" s="33"/>
      <c r="D288" s="33"/>
      <c r="E288" s="33"/>
    </row>
    <row r="289" spans="1:5">
      <c r="A289" s="33"/>
      <c r="B289" s="33"/>
      <c r="C289" s="33"/>
      <c r="D289" s="33"/>
      <c r="E289" s="33"/>
    </row>
    <row r="290" spans="1:5">
      <c r="A290" s="33"/>
      <c r="B290" s="33"/>
      <c r="C290" s="33"/>
      <c r="D290" s="33"/>
      <c r="E290" s="33"/>
    </row>
    <row r="291" spans="1:5">
      <c r="A291" s="33"/>
      <c r="B291" s="33"/>
      <c r="C291" s="33"/>
      <c r="D291" s="33"/>
      <c r="E291" s="33"/>
    </row>
    <row r="292" spans="1:5">
      <c r="A292" s="33"/>
      <c r="B292" s="33"/>
      <c r="C292" s="33"/>
      <c r="D292" s="33"/>
      <c r="E292" s="33"/>
    </row>
    <row r="293" spans="1:5">
      <c r="A293" s="33"/>
      <c r="B293" s="33"/>
      <c r="C293" s="33"/>
      <c r="D293" s="33"/>
      <c r="E293" s="33"/>
    </row>
    <row r="294" spans="1:5">
      <c r="A294" s="33"/>
      <c r="B294" s="33"/>
      <c r="C294" s="33"/>
      <c r="D294" s="33"/>
      <c r="E294" s="33"/>
    </row>
    <row r="295" spans="1:5">
      <c r="A295" s="33"/>
      <c r="B295" s="33"/>
      <c r="C295" s="33"/>
      <c r="D295" s="33"/>
      <c r="E295" s="33"/>
    </row>
    <row r="296" spans="1:5">
      <c r="A296" s="33"/>
      <c r="B296" s="33"/>
      <c r="C296" s="33"/>
      <c r="D296" s="33"/>
      <c r="E296" s="33"/>
    </row>
    <row r="297" spans="1:5">
      <c r="A297" s="33"/>
      <c r="B297" s="33"/>
      <c r="C297" s="33"/>
      <c r="D297" s="33"/>
      <c r="E297" s="33"/>
    </row>
    <row r="298" spans="1:5">
      <c r="A298" s="33"/>
      <c r="B298" s="33"/>
      <c r="C298" s="33"/>
      <c r="D298" s="33"/>
      <c r="E298" s="33"/>
    </row>
    <row r="299" spans="1:5">
      <c r="A299" s="33"/>
      <c r="B299" s="33"/>
      <c r="C299" s="33"/>
      <c r="D299" s="33"/>
      <c r="E299" s="33"/>
    </row>
    <row r="300" spans="1:5">
      <c r="A300" s="33"/>
      <c r="B300" s="33"/>
      <c r="C300" s="33"/>
      <c r="D300" s="33"/>
      <c r="E300" s="33"/>
    </row>
  </sheetData>
  <mergeCells count="6">
    <mergeCell ref="A7:G7"/>
    <mergeCell ref="A1:G1"/>
    <mergeCell ref="A2:G2"/>
    <mergeCell ref="A3:G3"/>
    <mergeCell ref="A4:G4"/>
    <mergeCell ref="A6:G6"/>
  </mergeCells>
  <pageMargins left="0.70866141732283472" right="0.31496062992125984" top="0.35433070866141736" bottom="0.35433070866141736" header="0.31496062992125984" footer="0.31496062992125984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51"/>
  <sheetViews>
    <sheetView view="pageBreakPreview" zoomScaleSheetLayoutView="100" workbookViewId="0">
      <selection activeCell="E45" sqref="E45"/>
    </sheetView>
  </sheetViews>
  <sheetFormatPr defaultRowHeight="15"/>
  <cols>
    <col min="1" max="1" width="51.5703125" customWidth="1"/>
    <col min="2" max="2" width="12.28515625" customWidth="1"/>
    <col min="3" max="3" width="11.28515625" bestFit="1" customWidth="1"/>
    <col min="4" max="5" width="14.140625" bestFit="1" customWidth="1"/>
    <col min="6" max="6" width="14.5703125" bestFit="1" customWidth="1"/>
    <col min="257" max="257" width="51.5703125" customWidth="1"/>
    <col min="258" max="258" width="12.28515625" customWidth="1"/>
    <col min="259" max="259" width="11.28515625" bestFit="1" customWidth="1"/>
    <col min="260" max="260" width="15" bestFit="1" customWidth="1"/>
    <col min="513" max="513" width="51.5703125" customWidth="1"/>
    <col min="514" max="514" width="12.28515625" customWidth="1"/>
    <col min="515" max="515" width="11.28515625" bestFit="1" customWidth="1"/>
    <col min="516" max="516" width="15" bestFit="1" customWidth="1"/>
    <col min="769" max="769" width="51.5703125" customWidth="1"/>
    <col min="770" max="770" width="12.28515625" customWidth="1"/>
    <col min="771" max="771" width="11.28515625" bestFit="1" customWidth="1"/>
    <col min="772" max="772" width="15" bestFit="1" customWidth="1"/>
    <col min="1025" max="1025" width="51.5703125" customWidth="1"/>
    <col min="1026" max="1026" width="12.28515625" customWidth="1"/>
    <col min="1027" max="1027" width="11.28515625" bestFit="1" customWidth="1"/>
    <col min="1028" max="1028" width="15" bestFit="1" customWidth="1"/>
    <col min="1281" max="1281" width="51.5703125" customWidth="1"/>
    <col min="1282" max="1282" width="12.28515625" customWidth="1"/>
    <col min="1283" max="1283" width="11.28515625" bestFit="1" customWidth="1"/>
    <col min="1284" max="1284" width="15" bestFit="1" customWidth="1"/>
    <col min="1537" max="1537" width="51.5703125" customWidth="1"/>
    <col min="1538" max="1538" width="12.28515625" customWidth="1"/>
    <col min="1539" max="1539" width="11.28515625" bestFit="1" customWidth="1"/>
    <col min="1540" max="1540" width="15" bestFit="1" customWidth="1"/>
    <col min="1793" max="1793" width="51.5703125" customWidth="1"/>
    <col min="1794" max="1794" width="12.28515625" customWidth="1"/>
    <col min="1795" max="1795" width="11.28515625" bestFit="1" customWidth="1"/>
    <col min="1796" max="1796" width="15" bestFit="1" customWidth="1"/>
    <col min="2049" max="2049" width="51.5703125" customWidth="1"/>
    <col min="2050" max="2050" width="12.28515625" customWidth="1"/>
    <col min="2051" max="2051" width="11.28515625" bestFit="1" customWidth="1"/>
    <col min="2052" max="2052" width="15" bestFit="1" customWidth="1"/>
    <col min="2305" max="2305" width="51.5703125" customWidth="1"/>
    <col min="2306" max="2306" width="12.28515625" customWidth="1"/>
    <col min="2307" max="2307" width="11.28515625" bestFit="1" customWidth="1"/>
    <col min="2308" max="2308" width="15" bestFit="1" customWidth="1"/>
    <col min="2561" max="2561" width="51.5703125" customWidth="1"/>
    <col min="2562" max="2562" width="12.28515625" customWidth="1"/>
    <col min="2563" max="2563" width="11.28515625" bestFit="1" customWidth="1"/>
    <col min="2564" max="2564" width="15" bestFit="1" customWidth="1"/>
    <col min="2817" max="2817" width="51.5703125" customWidth="1"/>
    <col min="2818" max="2818" width="12.28515625" customWidth="1"/>
    <col min="2819" max="2819" width="11.28515625" bestFit="1" customWidth="1"/>
    <col min="2820" max="2820" width="15" bestFit="1" customWidth="1"/>
    <col min="3073" max="3073" width="51.5703125" customWidth="1"/>
    <col min="3074" max="3074" width="12.28515625" customWidth="1"/>
    <col min="3075" max="3075" width="11.28515625" bestFit="1" customWidth="1"/>
    <col min="3076" max="3076" width="15" bestFit="1" customWidth="1"/>
    <col min="3329" max="3329" width="51.5703125" customWidth="1"/>
    <col min="3330" max="3330" width="12.28515625" customWidth="1"/>
    <col min="3331" max="3331" width="11.28515625" bestFit="1" customWidth="1"/>
    <col min="3332" max="3332" width="15" bestFit="1" customWidth="1"/>
    <col min="3585" max="3585" width="51.5703125" customWidth="1"/>
    <col min="3586" max="3586" width="12.28515625" customWidth="1"/>
    <col min="3587" max="3587" width="11.28515625" bestFit="1" customWidth="1"/>
    <col min="3588" max="3588" width="15" bestFit="1" customWidth="1"/>
    <col min="3841" max="3841" width="51.5703125" customWidth="1"/>
    <col min="3842" max="3842" width="12.28515625" customWidth="1"/>
    <col min="3843" max="3843" width="11.28515625" bestFit="1" customWidth="1"/>
    <col min="3844" max="3844" width="15" bestFit="1" customWidth="1"/>
    <col min="4097" max="4097" width="51.5703125" customWidth="1"/>
    <col min="4098" max="4098" width="12.28515625" customWidth="1"/>
    <col min="4099" max="4099" width="11.28515625" bestFit="1" customWidth="1"/>
    <col min="4100" max="4100" width="15" bestFit="1" customWidth="1"/>
    <col min="4353" max="4353" width="51.5703125" customWidth="1"/>
    <col min="4354" max="4354" width="12.28515625" customWidth="1"/>
    <col min="4355" max="4355" width="11.28515625" bestFit="1" customWidth="1"/>
    <col min="4356" max="4356" width="15" bestFit="1" customWidth="1"/>
    <col min="4609" max="4609" width="51.5703125" customWidth="1"/>
    <col min="4610" max="4610" width="12.28515625" customWidth="1"/>
    <col min="4611" max="4611" width="11.28515625" bestFit="1" customWidth="1"/>
    <col min="4612" max="4612" width="15" bestFit="1" customWidth="1"/>
    <col min="4865" max="4865" width="51.5703125" customWidth="1"/>
    <col min="4866" max="4866" width="12.28515625" customWidth="1"/>
    <col min="4867" max="4867" width="11.28515625" bestFit="1" customWidth="1"/>
    <col min="4868" max="4868" width="15" bestFit="1" customWidth="1"/>
    <col min="5121" max="5121" width="51.5703125" customWidth="1"/>
    <col min="5122" max="5122" width="12.28515625" customWidth="1"/>
    <col min="5123" max="5123" width="11.28515625" bestFit="1" customWidth="1"/>
    <col min="5124" max="5124" width="15" bestFit="1" customWidth="1"/>
    <col min="5377" max="5377" width="51.5703125" customWidth="1"/>
    <col min="5378" max="5378" width="12.28515625" customWidth="1"/>
    <col min="5379" max="5379" width="11.28515625" bestFit="1" customWidth="1"/>
    <col min="5380" max="5380" width="15" bestFit="1" customWidth="1"/>
    <col min="5633" max="5633" width="51.5703125" customWidth="1"/>
    <col min="5634" max="5634" width="12.28515625" customWidth="1"/>
    <col min="5635" max="5635" width="11.28515625" bestFit="1" customWidth="1"/>
    <col min="5636" max="5636" width="15" bestFit="1" customWidth="1"/>
    <col min="5889" max="5889" width="51.5703125" customWidth="1"/>
    <col min="5890" max="5890" width="12.28515625" customWidth="1"/>
    <col min="5891" max="5891" width="11.28515625" bestFit="1" customWidth="1"/>
    <col min="5892" max="5892" width="15" bestFit="1" customWidth="1"/>
    <col min="6145" max="6145" width="51.5703125" customWidth="1"/>
    <col min="6146" max="6146" width="12.28515625" customWidth="1"/>
    <col min="6147" max="6147" width="11.28515625" bestFit="1" customWidth="1"/>
    <col min="6148" max="6148" width="15" bestFit="1" customWidth="1"/>
    <col min="6401" max="6401" width="51.5703125" customWidth="1"/>
    <col min="6402" max="6402" width="12.28515625" customWidth="1"/>
    <col min="6403" max="6403" width="11.28515625" bestFit="1" customWidth="1"/>
    <col min="6404" max="6404" width="15" bestFit="1" customWidth="1"/>
    <col min="6657" max="6657" width="51.5703125" customWidth="1"/>
    <col min="6658" max="6658" width="12.28515625" customWidth="1"/>
    <col min="6659" max="6659" width="11.28515625" bestFit="1" customWidth="1"/>
    <col min="6660" max="6660" width="15" bestFit="1" customWidth="1"/>
    <col min="6913" max="6913" width="51.5703125" customWidth="1"/>
    <col min="6914" max="6914" width="12.28515625" customWidth="1"/>
    <col min="6915" max="6915" width="11.28515625" bestFit="1" customWidth="1"/>
    <col min="6916" max="6916" width="15" bestFit="1" customWidth="1"/>
    <col min="7169" max="7169" width="51.5703125" customWidth="1"/>
    <col min="7170" max="7170" width="12.28515625" customWidth="1"/>
    <col min="7171" max="7171" width="11.28515625" bestFit="1" customWidth="1"/>
    <col min="7172" max="7172" width="15" bestFit="1" customWidth="1"/>
    <col min="7425" max="7425" width="51.5703125" customWidth="1"/>
    <col min="7426" max="7426" width="12.28515625" customWidth="1"/>
    <col min="7427" max="7427" width="11.28515625" bestFit="1" customWidth="1"/>
    <col min="7428" max="7428" width="15" bestFit="1" customWidth="1"/>
    <col min="7681" max="7681" width="51.5703125" customWidth="1"/>
    <col min="7682" max="7682" width="12.28515625" customWidth="1"/>
    <col min="7683" max="7683" width="11.28515625" bestFit="1" customWidth="1"/>
    <col min="7684" max="7684" width="15" bestFit="1" customWidth="1"/>
    <col min="7937" max="7937" width="51.5703125" customWidth="1"/>
    <col min="7938" max="7938" width="12.28515625" customWidth="1"/>
    <col min="7939" max="7939" width="11.28515625" bestFit="1" customWidth="1"/>
    <col min="7940" max="7940" width="15" bestFit="1" customWidth="1"/>
    <col min="8193" max="8193" width="51.5703125" customWidth="1"/>
    <col min="8194" max="8194" width="12.28515625" customWidth="1"/>
    <col min="8195" max="8195" width="11.28515625" bestFit="1" customWidth="1"/>
    <col min="8196" max="8196" width="15" bestFit="1" customWidth="1"/>
    <col min="8449" max="8449" width="51.5703125" customWidth="1"/>
    <col min="8450" max="8450" width="12.28515625" customWidth="1"/>
    <col min="8451" max="8451" width="11.28515625" bestFit="1" customWidth="1"/>
    <col min="8452" max="8452" width="15" bestFit="1" customWidth="1"/>
    <col min="8705" max="8705" width="51.5703125" customWidth="1"/>
    <col min="8706" max="8706" width="12.28515625" customWidth="1"/>
    <col min="8707" max="8707" width="11.28515625" bestFit="1" customWidth="1"/>
    <col min="8708" max="8708" width="15" bestFit="1" customWidth="1"/>
    <col min="8961" max="8961" width="51.5703125" customWidth="1"/>
    <col min="8962" max="8962" width="12.28515625" customWidth="1"/>
    <col min="8963" max="8963" width="11.28515625" bestFit="1" customWidth="1"/>
    <col min="8964" max="8964" width="15" bestFit="1" customWidth="1"/>
    <col min="9217" max="9217" width="51.5703125" customWidth="1"/>
    <col min="9218" max="9218" width="12.28515625" customWidth="1"/>
    <col min="9219" max="9219" width="11.28515625" bestFit="1" customWidth="1"/>
    <col min="9220" max="9220" width="15" bestFit="1" customWidth="1"/>
    <col min="9473" max="9473" width="51.5703125" customWidth="1"/>
    <col min="9474" max="9474" width="12.28515625" customWidth="1"/>
    <col min="9475" max="9475" width="11.28515625" bestFit="1" customWidth="1"/>
    <col min="9476" max="9476" width="15" bestFit="1" customWidth="1"/>
    <col min="9729" max="9729" width="51.5703125" customWidth="1"/>
    <col min="9730" max="9730" width="12.28515625" customWidth="1"/>
    <col min="9731" max="9731" width="11.28515625" bestFit="1" customWidth="1"/>
    <col min="9732" max="9732" width="15" bestFit="1" customWidth="1"/>
    <col min="9985" max="9985" width="51.5703125" customWidth="1"/>
    <col min="9986" max="9986" width="12.28515625" customWidth="1"/>
    <col min="9987" max="9987" width="11.28515625" bestFit="1" customWidth="1"/>
    <col min="9988" max="9988" width="15" bestFit="1" customWidth="1"/>
    <col min="10241" max="10241" width="51.5703125" customWidth="1"/>
    <col min="10242" max="10242" width="12.28515625" customWidth="1"/>
    <col min="10243" max="10243" width="11.28515625" bestFit="1" customWidth="1"/>
    <col min="10244" max="10244" width="15" bestFit="1" customWidth="1"/>
    <col min="10497" max="10497" width="51.5703125" customWidth="1"/>
    <col min="10498" max="10498" width="12.28515625" customWidth="1"/>
    <col min="10499" max="10499" width="11.28515625" bestFit="1" customWidth="1"/>
    <col min="10500" max="10500" width="15" bestFit="1" customWidth="1"/>
    <col min="10753" max="10753" width="51.5703125" customWidth="1"/>
    <col min="10754" max="10754" width="12.28515625" customWidth="1"/>
    <col min="10755" max="10755" width="11.28515625" bestFit="1" customWidth="1"/>
    <col min="10756" max="10756" width="15" bestFit="1" customWidth="1"/>
    <col min="11009" max="11009" width="51.5703125" customWidth="1"/>
    <col min="11010" max="11010" width="12.28515625" customWidth="1"/>
    <col min="11011" max="11011" width="11.28515625" bestFit="1" customWidth="1"/>
    <col min="11012" max="11012" width="15" bestFit="1" customWidth="1"/>
    <col min="11265" max="11265" width="51.5703125" customWidth="1"/>
    <col min="11266" max="11266" width="12.28515625" customWidth="1"/>
    <col min="11267" max="11267" width="11.28515625" bestFit="1" customWidth="1"/>
    <col min="11268" max="11268" width="15" bestFit="1" customWidth="1"/>
    <col min="11521" max="11521" width="51.5703125" customWidth="1"/>
    <col min="11522" max="11522" width="12.28515625" customWidth="1"/>
    <col min="11523" max="11523" width="11.28515625" bestFit="1" customWidth="1"/>
    <col min="11524" max="11524" width="15" bestFit="1" customWidth="1"/>
    <col min="11777" max="11777" width="51.5703125" customWidth="1"/>
    <col min="11778" max="11778" width="12.28515625" customWidth="1"/>
    <col min="11779" max="11779" width="11.28515625" bestFit="1" customWidth="1"/>
    <col min="11780" max="11780" width="15" bestFit="1" customWidth="1"/>
    <col min="12033" max="12033" width="51.5703125" customWidth="1"/>
    <col min="12034" max="12034" width="12.28515625" customWidth="1"/>
    <col min="12035" max="12035" width="11.28515625" bestFit="1" customWidth="1"/>
    <col min="12036" max="12036" width="15" bestFit="1" customWidth="1"/>
    <col min="12289" max="12289" width="51.5703125" customWidth="1"/>
    <col min="12290" max="12290" width="12.28515625" customWidth="1"/>
    <col min="12291" max="12291" width="11.28515625" bestFit="1" customWidth="1"/>
    <col min="12292" max="12292" width="15" bestFit="1" customWidth="1"/>
    <col min="12545" max="12545" width="51.5703125" customWidth="1"/>
    <col min="12546" max="12546" width="12.28515625" customWidth="1"/>
    <col min="12547" max="12547" width="11.28515625" bestFit="1" customWidth="1"/>
    <col min="12548" max="12548" width="15" bestFit="1" customWidth="1"/>
    <col min="12801" max="12801" width="51.5703125" customWidth="1"/>
    <col min="12802" max="12802" width="12.28515625" customWidth="1"/>
    <col min="12803" max="12803" width="11.28515625" bestFit="1" customWidth="1"/>
    <col min="12804" max="12804" width="15" bestFit="1" customWidth="1"/>
    <col min="13057" max="13057" width="51.5703125" customWidth="1"/>
    <col min="13058" max="13058" width="12.28515625" customWidth="1"/>
    <col min="13059" max="13059" width="11.28515625" bestFit="1" customWidth="1"/>
    <col min="13060" max="13060" width="15" bestFit="1" customWidth="1"/>
    <col min="13313" max="13313" width="51.5703125" customWidth="1"/>
    <col min="13314" max="13314" width="12.28515625" customWidth="1"/>
    <col min="13315" max="13315" width="11.28515625" bestFit="1" customWidth="1"/>
    <col min="13316" max="13316" width="15" bestFit="1" customWidth="1"/>
    <col min="13569" max="13569" width="51.5703125" customWidth="1"/>
    <col min="13570" max="13570" width="12.28515625" customWidth="1"/>
    <col min="13571" max="13571" width="11.28515625" bestFit="1" customWidth="1"/>
    <col min="13572" max="13572" width="15" bestFit="1" customWidth="1"/>
    <col min="13825" max="13825" width="51.5703125" customWidth="1"/>
    <col min="13826" max="13826" width="12.28515625" customWidth="1"/>
    <col min="13827" max="13827" width="11.28515625" bestFit="1" customWidth="1"/>
    <col min="13828" max="13828" width="15" bestFit="1" customWidth="1"/>
    <col min="14081" max="14081" width="51.5703125" customWidth="1"/>
    <col min="14082" max="14082" width="12.28515625" customWidth="1"/>
    <col min="14083" max="14083" width="11.28515625" bestFit="1" customWidth="1"/>
    <col min="14084" max="14084" width="15" bestFit="1" customWidth="1"/>
    <col min="14337" max="14337" width="51.5703125" customWidth="1"/>
    <col min="14338" max="14338" width="12.28515625" customWidth="1"/>
    <col min="14339" max="14339" width="11.28515625" bestFit="1" customWidth="1"/>
    <col min="14340" max="14340" width="15" bestFit="1" customWidth="1"/>
    <col min="14593" max="14593" width="51.5703125" customWidth="1"/>
    <col min="14594" max="14594" width="12.28515625" customWidth="1"/>
    <col min="14595" max="14595" width="11.28515625" bestFit="1" customWidth="1"/>
    <col min="14596" max="14596" width="15" bestFit="1" customWidth="1"/>
    <col min="14849" max="14849" width="51.5703125" customWidth="1"/>
    <col min="14850" max="14850" width="12.28515625" customWidth="1"/>
    <col min="14851" max="14851" width="11.28515625" bestFit="1" customWidth="1"/>
    <col min="14852" max="14852" width="15" bestFit="1" customWidth="1"/>
    <col min="15105" max="15105" width="51.5703125" customWidth="1"/>
    <col min="15106" max="15106" width="12.28515625" customWidth="1"/>
    <col min="15107" max="15107" width="11.28515625" bestFit="1" customWidth="1"/>
    <col min="15108" max="15108" width="15" bestFit="1" customWidth="1"/>
    <col min="15361" max="15361" width="51.5703125" customWidth="1"/>
    <col min="15362" max="15362" width="12.28515625" customWidth="1"/>
    <col min="15363" max="15363" width="11.28515625" bestFit="1" customWidth="1"/>
    <col min="15364" max="15364" width="15" bestFit="1" customWidth="1"/>
    <col min="15617" max="15617" width="51.5703125" customWidth="1"/>
    <col min="15618" max="15618" width="12.28515625" customWidth="1"/>
    <col min="15619" max="15619" width="11.28515625" bestFit="1" customWidth="1"/>
    <col min="15620" max="15620" width="15" bestFit="1" customWidth="1"/>
    <col min="15873" max="15873" width="51.5703125" customWidth="1"/>
    <col min="15874" max="15874" width="12.28515625" customWidth="1"/>
    <col min="15875" max="15875" width="11.28515625" bestFit="1" customWidth="1"/>
    <col min="15876" max="15876" width="15" bestFit="1" customWidth="1"/>
    <col min="16129" max="16129" width="51.5703125" customWidth="1"/>
    <col min="16130" max="16130" width="12.28515625" customWidth="1"/>
    <col min="16131" max="16131" width="11.28515625" bestFit="1" customWidth="1"/>
    <col min="16132" max="16132" width="15" bestFit="1" customWidth="1"/>
  </cols>
  <sheetData>
    <row r="1" spans="1:6">
      <c r="A1" s="134" t="s">
        <v>254</v>
      </c>
      <c r="B1" s="134"/>
      <c r="C1" s="134"/>
      <c r="D1" s="134"/>
      <c r="E1" s="134"/>
      <c r="F1" s="134"/>
    </row>
    <row r="2" spans="1:6">
      <c r="A2" s="134" t="s">
        <v>87</v>
      </c>
      <c r="B2" s="134"/>
      <c r="C2" s="134"/>
      <c r="D2" s="134"/>
      <c r="E2" s="134"/>
      <c r="F2" s="134"/>
    </row>
    <row r="3" spans="1:6">
      <c r="A3" s="134" t="s">
        <v>86</v>
      </c>
      <c r="B3" s="134"/>
      <c r="C3" s="134"/>
      <c r="D3" s="134"/>
      <c r="E3" s="134"/>
      <c r="F3" s="134"/>
    </row>
    <row r="4" spans="1:6">
      <c r="A4" s="134" t="s">
        <v>339</v>
      </c>
      <c r="B4" s="134"/>
      <c r="C4" s="134"/>
      <c r="D4" s="134"/>
      <c r="E4" s="134"/>
      <c r="F4" s="134"/>
    </row>
    <row r="6" spans="1:6" ht="49.5" customHeight="1">
      <c r="A6" s="137" t="s">
        <v>287</v>
      </c>
      <c r="B6" s="137"/>
      <c r="C6" s="137"/>
      <c r="D6" s="137"/>
      <c r="E6" s="137"/>
      <c r="F6" s="137"/>
    </row>
    <row r="7" spans="1:6">
      <c r="A7" s="87"/>
      <c r="B7" s="87"/>
      <c r="C7" s="87"/>
      <c r="D7" s="136" t="s">
        <v>85</v>
      </c>
      <c r="E7" s="136"/>
      <c r="F7" s="136"/>
    </row>
    <row r="8" spans="1:6" ht="51">
      <c r="A8" s="63" t="s">
        <v>109</v>
      </c>
      <c r="B8" s="63" t="s">
        <v>110</v>
      </c>
      <c r="C8" s="63" t="s">
        <v>111</v>
      </c>
      <c r="D8" s="36" t="s">
        <v>189</v>
      </c>
      <c r="E8" s="36" t="s">
        <v>238</v>
      </c>
      <c r="F8" s="36" t="s">
        <v>239</v>
      </c>
    </row>
    <row r="9" spans="1:6" s="32" customFormat="1" ht="12.75">
      <c r="A9" s="63">
        <v>1</v>
      </c>
      <c r="B9" s="63">
        <v>2</v>
      </c>
      <c r="C9" s="63">
        <v>3</v>
      </c>
      <c r="D9" s="63">
        <v>4</v>
      </c>
      <c r="E9" s="63">
        <v>5</v>
      </c>
      <c r="F9" s="63">
        <v>6</v>
      </c>
    </row>
    <row r="10" spans="1:6" ht="51">
      <c r="A10" s="64" t="s">
        <v>256</v>
      </c>
      <c r="B10" s="82" t="s">
        <v>190</v>
      </c>
      <c r="C10" s="59"/>
      <c r="D10" s="66">
        <f>D19+D24+D27+D30+D35+D17+D11+D14</f>
        <v>12538467</v>
      </c>
      <c r="E10" s="66">
        <f t="shared" ref="E10:F10" si="0">E19+E24+E27+E30+E35+E17+E11+E14</f>
        <v>126590</v>
      </c>
      <c r="F10" s="66">
        <f t="shared" si="0"/>
        <v>12665057</v>
      </c>
    </row>
    <row r="11" spans="1:6" ht="51">
      <c r="A11" s="60" t="s">
        <v>316</v>
      </c>
      <c r="B11" s="59" t="s">
        <v>317</v>
      </c>
      <c r="C11" s="59"/>
      <c r="D11" s="66">
        <f>D12</f>
        <v>0</v>
      </c>
      <c r="E11" s="66">
        <f t="shared" ref="E11:F12" si="1">E12</f>
        <v>50000</v>
      </c>
      <c r="F11" s="66">
        <f t="shared" si="1"/>
        <v>50000</v>
      </c>
    </row>
    <row r="12" spans="1:6" ht="25.5">
      <c r="A12" s="72" t="s">
        <v>116</v>
      </c>
      <c r="B12" s="58" t="s">
        <v>317</v>
      </c>
      <c r="C12" s="58" t="s">
        <v>117</v>
      </c>
      <c r="D12" s="85">
        <f>D13</f>
        <v>0</v>
      </c>
      <c r="E12" s="85">
        <f t="shared" si="1"/>
        <v>50000</v>
      </c>
      <c r="F12" s="85">
        <f t="shared" si="1"/>
        <v>50000</v>
      </c>
    </row>
    <row r="13" spans="1:6" ht="25.5">
      <c r="A13" s="62" t="s">
        <v>118</v>
      </c>
      <c r="B13" s="58" t="s">
        <v>317</v>
      </c>
      <c r="C13" s="58" t="s">
        <v>119</v>
      </c>
      <c r="D13" s="85"/>
      <c r="E13" s="85">
        <v>50000</v>
      </c>
      <c r="F13" s="85">
        <f>D13+E13</f>
        <v>50000</v>
      </c>
    </row>
    <row r="14" spans="1:6" ht="51">
      <c r="A14" s="60" t="s">
        <v>318</v>
      </c>
      <c r="B14" s="59" t="s">
        <v>319</v>
      </c>
      <c r="C14" s="59"/>
      <c r="D14" s="66">
        <f>D15</f>
        <v>0</v>
      </c>
      <c r="E14" s="66">
        <f t="shared" ref="E14:F15" si="2">E15</f>
        <v>18000</v>
      </c>
      <c r="F14" s="66">
        <f t="shared" si="2"/>
        <v>18000</v>
      </c>
    </row>
    <row r="15" spans="1:6" ht="25.5">
      <c r="A15" s="72" t="s">
        <v>116</v>
      </c>
      <c r="B15" s="58" t="s">
        <v>319</v>
      </c>
      <c r="C15" s="58" t="s">
        <v>117</v>
      </c>
      <c r="D15" s="85">
        <f>D16</f>
        <v>0</v>
      </c>
      <c r="E15" s="85">
        <f t="shared" si="2"/>
        <v>18000</v>
      </c>
      <c r="F15" s="85">
        <f t="shared" si="2"/>
        <v>18000</v>
      </c>
    </row>
    <row r="16" spans="1:6" ht="25.5">
      <c r="A16" s="62" t="s">
        <v>118</v>
      </c>
      <c r="B16" s="58" t="s">
        <v>319</v>
      </c>
      <c r="C16" s="58" t="s">
        <v>119</v>
      </c>
      <c r="D16" s="85"/>
      <c r="E16" s="85">
        <v>18000</v>
      </c>
      <c r="F16" s="85">
        <f>D16+E16</f>
        <v>18000</v>
      </c>
    </row>
    <row r="17" spans="1:6" ht="38.25">
      <c r="A17" s="64" t="s">
        <v>314</v>
      </c>
      <c r="B17" s="58" t="s">
        <v>315</v>
      </c>
      <c r="C17" s="59"/>
      <c r="D17" s="66">
        <f>D18</f>
        <v>0</v>
      </c>
      <c r="E17" s="66">
        <f>E18</f>
        <v>58590</v>
      </c>
      <c r="F17" s="66">
        <f>F18</f>
        <v>58590</v>
      </c>
    </row>
    <row r="18" spans="1:6" ht="26.25">
      <c r="A18" s="70" t="s">
        <v>115</v>
      </c>
      <c r="B18" s="58" t="s">
        <v>315</v>
      </c>
      <c r="C18" s="58" t="s">
        <v>39</v>
      </c>
      <c r="D18" s="85"/>
      <c r="E18" s="85">
        <v>58590</v>
      </c>
      <c r="F18" s="85">
        <f>D18+E18</f>
        <v>58590</v>
      </c>
    </row>
    <row r="19" spans="1:6">
      <c r="A19" s="64" t="s">
        <v>112</v>
      </c>
      <c r="B19" s="59" t="s">
        <v>191</v>
      </c>
      <c r="C19" s="59"/>
      <c r="D19" s="66">
        <f>D20+D22</f>
        <v>9936000</v>
      </c>
      <c r="E19" s="66">
        <f t="shared" ref="E19:F19" si="3">E20+E22</f>
        <v>0</v>
      </c>
      <c r="F19" s="66">
        <f t="shared" si="3"/>
        <v>9936000</v>
      </c>
    </row>
    <row r="20" spans="1:6" ht="51">
      <c r="A20" s="62" t="s">
        <v>113</v>
      </c>
      <c r="B20" s="58" t="s">
        <v>191</v>
      </c>
      <c r="C20" s="58" t="s">
        <v>114</v>
      </c>
      <c r="D20" s="85">
        <f>D21</f>
        <v>7226000</v>
      </c>
      <c r="E20" s="85">
        <f t="shared" ref="E20:F20" si="4">E21</f>
        <v>0</v>
      </c>
      <c r="F20" s="85">
        <f t="shared" si="4"/>
        <v>7226000</v>
      </c>
    </row>
    <row r="21" spans="1:6" ht="26.25">
      <c r="A21" s="70" t="s">
        <v>115</v>
      </c>
      <c r="B21" s="58" t="s">
        <v>191</v>
      </c>
      <c r="C21" s="58" t="s">
        <v>39</v>
      </c>
      <c r="D21" s="85">
        <v>7226000</v>
      </c>
      <c r="E21" s="85"/>
      <c r="F21" s="85">
        <f>D21+E21</f>
        <v>7226000</v>
      </c>
    </row>
    <row r="22" spans="1:6" ht="25.5">
      <c r="A22" s="72" t="s">
        <v>116</v>
      </c>
      <c r="B22" s="58" t="s">
        <v>191</v>
      </c>
      <c r="C22" s="58" t="s">
        <v>117</v>
      </c>
      <c r="D22" s="85">
        <f>D23</f>
        <v>2710000</v>
      </c>
      <c r="E22" s="85">
        <f t="shared" ref="E22:F22" si="5">E23</f>
        <v>0</v>
      </c>
      <c r="F22" s="85">
        <f t="shared" si="5"/>
        <v>2710000</v>
      </c>
    </row>
    <row r="23" spans="1:6" ht="25.5">
      <c r="A23" s="62" t="s">
        <v>118</v>
      </c>
      <c r="B23" s="58" t="s">
        <v>191</v>
      </c>
      <c r="C23" s="58" t="s">
        <v>119</v>
      </c>
      <c r="D23" s="85">
        <v>2710000</v>
      </c>
      <c r="E23" s="85"/>
      <c r="F23" s="85">
        <f>E23+D23</f>
        <v>2710000</v>
      </c>
    </row>
    <row r="24" spans="1:6" ht="25.5">
      <c r="A24" s="81" t="s">
        <v>257</v>
      </c>
      <c r="B24" s="82" t="s">
        <v>244</v>
      </c>
      <c r="C24" s="82"/>
      <c r="D24" s="66">
        <f>D25</f>
        <v>421200</v>
      </c>
      <c r="E24" s="66">
        <f t="shared" ref="E24:F25" si="6">E25</f>
        <v>0</v>
      </c>
      <c r="F24" s="66">
        <f t="shared" si="6"/>
        <v>421200</v>
      </c>
    </row>
    <row r="25" spans="1:6" ht="51">
      <c r="A25" s="62" t="s">
        <v>113</v>
      </c>
      <c r="B25" s="86" t="s">
        <v>244</v>
      </c>
      <c r="C25" s="58" t="s">
        <v>114</v>
      </c>
      <c r="D25" s="85">
        <f>D26</f>
        <v>421200</v>
      </c>
      <c r="E25" s="85">
        <f t="shared" si="6"/>
        <v>0</v>
      </c>
      <c r="F25" s="85">
        <f t="shared" si="6"/>
        <v>421200</v>
      </c>
    </row>
    <row r="26" spans="1:6" ht="25.5">
      <c r="A26" s="62" t="s">
        <v>115</v>
      </c>
      <c r="B26" s="86" t="s">
        <v>244</v>
      </c>
      <c r="C26" s="58" t="s">
        <v>39</v>
      </c>
      <c r="D26" s="85">
        <v>421200</v>
      </c>
      <c r="E26" s="85"/>
      <c r="F26" s="85">
        <f>D26+E26</f>
        <v>421200</v>
      </c>
    </row>
    <row r="27" spans="1:6">
      <c r="A27" s="64" t="s">
        <v>120</v>
      </c>
      <c r="B27" s="59" t="s">
        <v>192</v>
      </c>
      <c r="C27" s="59"/>
      <c r="D27" s="66">
        <f>D28</f>
        <v>938000</v>
      </c>
      <c r="E27" s="66">
        <f t="shared" ref="E27:F28" si="7">E28</f>
        <v>0</v>
      </c>
      <c r="F27" s="66">
        <f t="shared" si="7"/>
        <v>938000</v>
      </c>
    </row>
    <row r="28" spans="1:6" ht="51">
      <c r="A28" s="62" t="s">
        <v>113</v>
      </c>
      <c r="B28" s="58" t="s">
        <v>192</v>
      </c>
      <c r="C28" s="58" t="s">
        <v>114</v>
      </c>
      <c r="D28" s="85">
        <f>D29</f>
        <v>938000</v>
      </c>
      <c r="E28" s="85">
        <f t="shared" si="7"/>
        <v>0</v>
      </c>
      <c r="F28" s="85">
        <f t="shared" si="7"/>
        <v>938000</v>
      </c>
    </row>
    <row r="29" spans="1:6" ht="26.25">
      <c r="A29" s="70" t="s">
        <v>115</v>
      </c>
      <c r="B29" s="58" t="s">
        <v>192</v>
      </c>
      <c r="C29" s="58" t="s">
        <v>39</v>
      </c>
      <c r="D29" s="85">
        <v>938000</v>
      </c>
      <c r="E29" s="85"/>
      <c r="F29" s="85">
        <f>D29+E29</f>
        <v>938000</v>
      </c>
    </row>
    <row r="30" spans="1:6">
      <c r="A30" s="64" t="s">
        <v>297</v>
      </c>
      <c r="B30" s="59" t="s">
        <v>298</v>
      </c>
      <c r="C30" s="59"/>
      <c r="D30" s="66">
        <f>D33+D31</f>
        <v>1143267</v>
      </c>
      <c r="E30" s="66">
        <f t="shared" ref="E30:F30" si="8">E33+E31</f>
        <v>0</v>
      </c>
      <c r="F30" s="66">
        <f t="shared" si="8"/>
        <v>1143267</v>
      </c>
    </row>
    <row r="31" spans="1:6" ht="25.5">
      <c r="A31" s="99" t="s">
        <v>116</v>
      </c>
      <c r="B31" s="58" t="s">
        <v>298</v>
      </c>
      <c r="C31" s="58" t="s">
        <v>117</v>
      </c>
      <c r="D31" s="85">
        <f>D32</f>
        <v>410610</v>
      </c>
      <c r="E31" s="85">
        <f t="shared" ref="E31:F31" si="9">E32</f>
        <v>0</v>
      </c>
      <c r="F31" s="85">
        <f t="shared" si="9"/>
        <v>410610</v>
      </c>
    </row>
    <row r="32" spans="1:6" ht="25.5">
      <c r="A32" s="40" t="s">
        <v>118</v>
      </c>
      <c r="B32" s="58" t="s">
        <v>298</v>
      </c>
      <c r="C32" s="58" t="s">
        <v>119</v>
      </c>
      <c r="D32" s="85">
        <v>410610</v>
      </c>
      <c r="E32" s="85"/>
      <c r="F32" s="85">
        <f>D32+E32</f>
        <v>410610</v>
      </c>
    </row>
    <row r="33" spans="1:6">
      <c r="A33" s="62" t="s">
        <v>124</v>
      </c>
      <c r="B33" s="58" t="s">
        <v>298</v>
      </c>
      <c r="C33" s="58" t="s">
        <v>121</v>
      </c>
      <c r="D33" s="104">
        <f>D34</f>
        <v>732657</v>
      </c>
      <c r="E33" s="104">
        <f t="shared" ref="E33:F33" si="10">E34</f>
        <v>0</v>
      </c>
      <c r="F33" s="104">
        <f t="shared" si="10"/>
        <v>732657</v>
      </c>
    </row>
    <row r="34" spans="1:6">
      <c r="A34" s="62" t="s">
        <v>299</v>
      </c>
      <c r="B34" s="58" t="s">
        <v>298</v>
      </c>
      <c r="C34" s="58" t="s">
        <v>300</v>
      </c>
      <c r="D34" s="104">
        <v>732657</v>
      </c>
      <c r="E34" s="104"/>
      <c r="F34" s="104">
        <f>D34+E34</f>
        <v>732657</v>
      </c>
    </row>
    <row r="35" spans="1:6">
      <c r="A35" s="64" t="s">
        <v>258</v>
      </c>
      <c r="B35" s="59" t="s">
        <v>193</v>
      </c>
      <c r="C35" s="59"/>
      <c r="D35" s="66">
        <f>D36</f>
        <v>100000</v>
      </c>
      <c r="E35" s="66">
        <f t="shared" ref="E35:F36" si="11">E36</f>
        <v>0</v>
      </c>
      <c r="F35" s="66">
        <f t="shared" si="11"/>
        <v>100000</v>
      </c>
    </row>
    <row r="36" spans="1:6">
      <c r="A36" s="62" t="s">
        <v>253</v>
      </c>
      <c r="B36" s="58" t="s">
        <v>193</v>
      </c>
      <c r="C36" s="58" t="s">
        <v>121</v>
      </c>
      <c r="D36" s="85">
        <f>D37</f>
        <v>100000</v>
      </c>
      <c r="E36" s="85">
        <f t="shared" si="11"/>
        <v>0</v>
      </c>
      <c r="F36" s="85">
        <f t="shared" si="11"/>
        <v>100000</v>
      </c>
    </row>
    <row r="37" spans="1:6">
      <c r="A37" s="62" t="s">
        <v>122</v>
      </c>
      <c r="B37" s="58" t="s">
        <v>193</v>
      </c>
      <c r="C37" s="58" t="s">
        <v>123</v>
      </c>
      <c r="D37" s="85">
        <v>100000</v>
      </c>
      <c r="E37" s="85"/>
      <c r="F37" s="85">
        <f>D37+E37</f>
        <v>100000</v>
      </c>
    </row>
    <row r="38" spans="1:6" ht="54" customHeight="1">
      <c r="A38" s="60" t="s">
        <v>283</v>
      </c>
      <c r="B38" s="59" t="s">
        <v>197</v>
      </c>
      <c r="C38" s="59"/>
      <c r="D38" s="66">
        <f>D39+D42</f>
        <v>170000</v>
      </c>
      <c r="E38" s="66">
        <f t="shared" ref="E38:F38" si="12">E39+E42</f>
        <v>70427.429999999993</v>
      </c>
      <c r="F38" s="66">
        <f t="shared" si="12"/>
        <v>240427.43</v>
      </c>
    </row>
    <row r="39" spans="1:6" ht="25.5">
      <c r="A39" s="34" t="s">
        <v>136</v>
      </c>
      <c r="B39" s="58" t="s">
        <v>215</v>
      </c>
      <c r="C39" s="58"/>
      <c r="D39" s="85">
        <f>D40</f>
        <v>20000</v>
      </c>
      <c r="E39" s="85">
        <f t="shared" ref="E39:F40" si="13">E40</f>
        <v>0</v>
      </c>
      <c r="F39" s="85">
        <f t="shared" si="13"/>
        <v>20000</v>
      </c>
    </row>
    <row r="40" spans="1:6">
      <c r="A40" s="61" t="s">
        <v>137</v>
      </c>
      <c r="B40" s="58" t="s">
        <v>215</v>
      </c>
      <c r="C40" s="58" t="s">
        <v>138</v>
      </c>
      <c r="D40" s="85">
        <f>D41</f>
        <v>20000</v>
      </c>
      <c r="E40" s="85">
        <f t="shared" si="13"/>
        <v>0</v>
      </c>
      <c r="F40" s="85">
        <f t="shared" si="13"/>
        <v>20000</v>
      </c>
    </row>
    <row r="41" spans="1:6">
      <c r="A41" s="61" t="s">
        <v>139</v>
      </c>
      <c r="B41" s="58" t="s">
        <v>215</v>
      </c>
      <c r="C41" s="58" t="s">
        <v>140</v>
      </c>
      <c r="D41" s="85">
        <v>20000</v>
      </c>
      <c r="E41" s="85"/>
      <c r="F41" s="85">
        <f>D41+E41</f>
        <v>20000</v>
      </c>
    </row>
    <row r="42" spans="1:6" ht="43.5" customHeight="1">
      <c r="A42" s="40" t="s">
        <v>290</v>
      </c>
      <c r="B42" s="58" t="s">
        <v>291</v>
      </c>
      <c r="C42" s="58"/>
      <c r="D42" s="85">
        <f>D43</f>
        <v>150000</v>
      </c>
      <c r="E42" s="85">
        <f t="shared" ref="E42:F43" si="14">E43</f>
        <v>70427.429999999993</v>
      </c>
      <c r="F42" s="85">
        <f t="shared" si="14"/>
        <v>220427.43</v>
      </c>
    </row>
    <row r="43" spans="1:6" ht="25.5">
      <c r="A43" s="99" t="s">
        <v>116</v>
      </c>
      <c r="B43" s="58" t="s">
        <v>291</v>
      </c>
      <c r="C43" s="58" t="s">
        <v>117</v>
      </c>
      <c r="D43" s="85">
        <f>D44</f>
        <v>150000</v>
      </c>
      <c r="E43" s="85">
        <f t="shared" si="14"/>
        <v>70427.429999999993</v>
      </c>
      <c r="F43" s="85">
        <f t="shared" si="14"/>
        <v>220427.43</v>
      </c>
    </row>
    <row r="44" spans="1:6" ht="25.5">
      <c r="A44" s="40" t="s">
        <v>118</v>
      </c>
      <c r="B44" s="58" t="s">
        <v>291</v>
      </c>
      <c r="C44" s="58" t="s">
        <v>119</v>
      </c>
      <c r="D44" s="85">
        <v>150000</v>
      </c>
      <c r="E44" s="85">
        <v>70427.429999999993</v>
      </c>
      <c r="F44" s="85">
        <f>D44+E44</f>
        <v>220427.43</v>
      </c>
    </row>
    <row r="45" spans="1:6" ht="25.5">
      <c r="A45" s="60" t="s">
        <v>271</v>
      </c>
      <c r="B45" s="59" t="s">
        <v>199</v>
      </c>
      <c r="C45" s="59"/>
      <c r="D45" s="66">
        <f>D46</f>
        <v>511666.7</v>
      </c>
      <c r="E45" s="66">
        <f t="shared" ref="E45:F47" si="15">E46</f>
        <v>0</v>
      </c>
      <c r="F45" s="66">
        <f t="shared" si="15"/>
        <v>511666.7</v>
      </c>
    </row>
    <row r="46" spans="1:6" ht="25.5">
      <c r="A46" s="61" t="s">
        <v>272</v>
      </c>
      <c r="B46" s="58" t="s">
        <v>200</v>
      </c>
      <c r="C46" s="58"/>
      <c r="D46" s="85">
        <f>D47</f>
        <v>511666.7</v>
      </c>
      <c r="E46" s="85">
        <f t="shared" si="15"/>
        <v>0</v>
      </c>
      <c r="F46" s="85">
        <f t="shared" si="15"/>
        <v>511666.7</v>
      </c>
    </row>
    <row r="47" spans="1:6" ht="25.5">
      <c r="A47" s="72" t="s">
        <v>116</v>
      </c>
      <c r="B47" s="58" t="s">
        <v>200</v>
      </c>
      <c r="C47" s="58" t="s">
        <v>117</v>
      </c>
      <c r="D47" s="85">
        <f>D48</f>
        <v>511666.7</v>
      </c>
      <c r="E47" s="85">
        <f t="shared" si="15"/>
        <v>0</v>
      </c>
      <c r="F47" s="85">
        <f t="shared" si="15"/>
        <v>511666.7</v>
      </c>
    </row>
    <row r="48" spans="1:6" ht="25.5">
      <c r="A48" s="62" t="s">
        <v>118</v>
      </c>
      <c r="B48" s="58" t="s">
        <v>200</v>
      </c>
      <c r="C48" s="58" t="s">
        <v>119</v>
      </c>
      <c r="D48" s="85">
        <v>511666.7</v>
      </c>
      <c r="E48" s="85"/>
      <c r="F48" s="85">
        <f>D48+E48</f>
        <v>511666.7</v>
      </c>
    </row>
    <row r="49" spans="1:6" ht="38.25">
      <c r="A49" s="60" t="s">
        <v>245</v>
      </c>
      <c r="B49" s="82" t="s">
        <v>246</v>
      </c>
      <c r="C49" s="82"/>
      <c r="D49" s="66">
        <f>D50</f>
        <v>200000</v>
      </c>
      <c r="E49" s="66">
        <f t="shared" ref="E49:F51" si="16">E50</f>
        <v>0</v>
      </c>
      <c r="F49" s="66">
        <f t="shared" si="16"/>
        <v>200000</v>
      </c>
    </row>
    <row r="50" spans="1:6" ht="25.5">
      <c r="A50" s="61" t="s">
        <v>247</v>
      </c>
      <c r="B50" s="86" t="s">
        <v>273</v>
      </c>
      <c r="C50" s="86"/>
      <c r="D50" s="85">
        <f>D51</f>
        <v>200000</v>
      </c>
      <c r="E50" s="85">
        <f t="shared" si="16"/>
        <v>0</v>
      </c>
      <c r="F50" s="85">
        <f t="shared" si="16"/>
        <v>200000</v>
      </c>
    </row>
    <row r="51" spans="1:6" ht="25.5">
      <c r="A51" s="72" t="s">
        <v>116</v>
      </c>
      <c r="B51" s="86" t="s">
        <v>273</v>
      </c>
      <c r="C51" s="86" t="s">
        <v>117</v>
      </c>
      <c r="D51" s="85">
        <f>D52</f>
        <v>200000</v>
      </c>
      <c r="E51" s="85">
        <f t="shared" si="16"/>
        <v>0</v>
      </c>
      <c r="F51" s="85">
        <f t="shared" si="16"/>
        <v>200000</v>
      </c>
    </row>
    <row r="52" spans="1:6" ht="25.5">
      <c r="A52" s="62" t="s">
        <v>118</v>
      </c>
      <c r="B52" s="86" t="s">
        <v>273</v>
      </c>
      <c r="C52" s="86" t="s">
        <v>119</v>
      </c>
      <c r="D52" s="85">
        <v>200000</v>
      </c>
      <c r="E52" s="85"/>
      <c r="F52" s="85">
        <f>D52+E52</f>
        <v>200000</v>
      </c>
    </row>
    <row r="53" spans="1:6" ht="51">
      <c r="A53" s="64" t="s">
        <v>261</v>
      </c>
      <c r="B53" s="59" t="s">
        <v>262</v>
      </c>
      <c r="C53" s="59"/>
      <c r="D53" s="66">
        <f>D54</f>
        <v>15000</v>
      </c>
      <c r="E53" s="66">
        <f t="shared" ref="E53:F55" si="17">E54</f>
        <v>0</v>
      </c>
      <c r="F53" s="66">
        <f t="shared" si="17"/>
        <v>15000</v>
      </c>
    </row>
    <row r="54" spans="1:6" ht="63.75">
      <c r="A54" s="61" t="s">
        <v>263</v>
      </c>
      <c r="B54" s="58" t="s">
        <v>264</v>
      </c>
      <c r="C54" s="58"/>
      <c r="D54" s="85">
        <f>D55</f>
        <v>15000</v>
      </c>
      <c r="E54" s="85">
        <f t="shared" si="17"/>
        <v>0</v>
      </c>
      <c r="F54" s="85">
        <f t="shared" si="17"/>
        <v>15000</v>
      </c>
    </row>
    <row r="55" spans="1:6" ht="25.5">
      <c r="A55" s="62" t="s">
        <v>116</v>
      </c>
      <c r="B55" s="58" t="s">
        <v>264</v>
      </c>
      <c r="C55" s="58" t="s">
        <v>117</v>
      </c>
      <c r="D55" s="85">
        <f>D56</f>
        <v>15000</v>
      </c>
      <c r="E55" s="85">
        <f t="shared" si="17"/>
        <v>0</v>
      </c>
      <c r="F55" s="85">
        <f t="shared" si="17"/>
        <v>15000</v>
      </c>
    </row>
    <row r="56" spans="1:6" ht="25.5">
      <c r="A56" s="62" t="s">
        <v>118</v>
      </c>
      <c r="B56" s="58" t="s">
        <v>264</v>
      </c>
      <c r="C56" s="58" t="s">
        <v>119</v>
      </c>
      <c r="D56" s="85">
        <v>15000</v>
      </c>
      <c r="E56" s="85"/>
      <c r="F56" s="85">
        <f>D56+E56</f>
        <v>15000</v>
      </c>
    </row>
    <row r="57" spans="1:6" ht="38.25">
      <c r="A57" s="60" t="s">
        <v>279</v>
      </c>
      <c r="B57" s="59" t="s">
        <v>203</v>
      </c>
      <c r="C57" s="59"/>
      <c r="D57" s="66">
        <f>D58+D63</f>
        <v>8758000</v>
      </c>
      <c r="E57" s="66">
        <f t="shared" ref="E57:F57" si="18">E58+E63</f>
        <v>408487.06</v>
      </c>
      <c r="F57" s="66">
        <f t="shared" si="18"/>
        <v>9166487.0600000005</v>
      </c>
    </row>
    <row r="58" spans="1:6" ht="38.25">
      <c r="A58" s="61" t="s">
        <v>280</v>
      </c>
      <c r="B58" s="58" t="s">
        <v>204</v>
      </c>
      <c r="C58" s="58"/>
      <c r="D58" s="85">
        <f>D59+D61</f>
        <v>8758000</v>
      </c>
      <c r="E58" s="85">
        <f t="shared" ref="E58:F58" si="19">E59+E61</f>
        <v>0</v>
      </c>
      <c r="F58" s="85">
        <f t="shared" si="19"/>
        <v>8758000</v>
      </c>
    </row>
    <row r="59" spans="1:6" ht="25.5">
      <c r="A59" s="72" t="s">
        <v>116</v>
      </c>
      <c r="B59" s="58" t="s">
        <v>204</v>
      </c>
      <c r="C59" s="58" t="s">
        <v>117</v>
      </c>
      <c r="D59" s="85">
        <f>D60</f>
        <v>458000</v>
      </c>
      <c r="E59" s="85">
        <f t="shared" ref="E59:F59" si="20">E60</f>
        <v>0</v>
      </c>
      <c r="F59" s="85">
        <f t="shared" si="20"/>
        <v>458000</v>
      </c>
    </row>
    <row r="60" spans="1:6" ht="25.5">
      <c r="A60" s="62" t="s">
        <v>118</v>
      </c>
      <c r="B60" s="58" t="s">
        <v>204</v>
      </c>
      <c r="C60" s="58" t="s">
        <v>119</v>
      </c>
      <c r="D60" s="85">
        <v>458000</v>
      </c>
      <c r="E60" s="85"/>
      <c r="F60" s="85">
        <f>D60+E60</f>
        <v>458000</v>
      </c>
    </row>
    <row r="61" spans="1:6">
      <c r="A61" s="62" t="s">
        <v>133</v>
      </c>
      <c r="B61" s="58" t="s">
        <v>204</v>
      </c>
      <c r="C61" s="58" t="s">
        <v>134</v>
      </c>
      <c r="D61" s="85">
        <f>D62</f>
        <v>8300000</v>
      </c>
      <c r="E61" s="85">
        <f t="shared" ref="E61:F61" si="21">E62</f>
        <v>0</v>
      </c>
      <c r="F61" s="85">
        <f t="shared" si="21"/>
        <v>8300000</v>
      </c>
    </row>
    <row r="62" spans="1:6" ht="51">
      <c r="A62" s="62" t="s">
        <v>135</v>
      </c>
      <c r="B62" s="58" t="s">
        <v>204</v>
      </c>
      <c r="C62" s="58" t="s">
        <v>179</v>
      </c>
      <c r="D62" s="85">
        <v>8300000</v>
      </c>
      <c r="E62" s="85"/>
      <c r="F62" s="85">
        <v>8300000</v>
      </c>
    </row>
    <row r="63" spans="1:6" ht="38.25">
      <c r="A63" s="64" t="s">
        <v>322</v>
      </c>
      <c r="B63" s="59" t="s">
        <v>323</v>
      </c>
      <c r="C63" s="59"/>
      <c r="D63" s="66">
        <f>D64</f>
        <v>0</v>
      </c>
      <c r="E63" s="66">
        <f t="shared" ref="E63:F63" si="22">E64</f>
        <v>408487.06</v>
      </c>
      <c r="F63" s="66">
        <f t="shared" si="22"/>
        <v>408487.06</v>
      </c>
    </row>
    <row r="64" spans="1:6" ht="25.5">
      <c r="A64" s="72" t="s">
        <v>116</v>
      </c>
      <c r="B64" s="58" t="s">
        <v>323</v>
      </c>
      <c r="C64" s="58" t="s">
        <v>117</v>
      </c>
      <c r="D64" s="85">
        <f>D65</f>
        <v>0</v>
      </c>
      <c r="E64" s="85">
        <f>E65</f>
        <v>408487.06</v>
      </c>
      <c r="F64" s="85">
        <f>F65</f>
        <v>408487.06</v>
      </c>
    </row>
    <row r="65" spans="1:6" ht="25.5">
      <c r="A65" s="62" t="s">
        <v>118</v>
      </c>
      <c r="B65" s="58" t="s">
        <v>323</v>
      </c>
      <c r="C65" s="58" t="s">
        <v>119</v>
      </c>
      <c r="D65" s="85"/>
      <c r="E65" s="85">
        <v>408487.06</v>
      </c>
      <c r="F65" s="85">
        <f>D65+E65</f>
        <v>408487.06</v>
      </c>
    </row>
    <row r="66" spans="1:6" ht="38.25">
      <c r="A66" s="60" t="s">
        <v>284</v>
      </c>
      <c r="B66" s="59" t="s">
        <v>205</v>
      </c>
      <c r="C66" s="59"/>
      <c r="D66" s="66">
        <f>D67</f>
        <v>80000</v>
      </c>
      <c r="E66" s="66">
        <f t="shared" ref="E66:F68" si="23">E67</f>
        <v>0</v>
      </c>
      <c r="F66" s="66">
        <f t="shared" si="23"/>
        <v>80000</v>
      </c>
    </row>
    <row r="67" spans="1:6" ht="51">
      <c r="A67" s="61" t="s">
        <v>285</v>
      </c>
      <c r="B67" s="58" t="s">
        <v>206</v>
      </c>
      <c r="C67" s="58"/>
      <c r="D67" s="85">
        <f>D68</f>
        <v>80000</v>
      </c>
      <c r="E67" s="85">
        <f t="shared" si="23"/>
        <v>0</v>
      </c>
      <c r="F67" s="85">
        <f t="shared" si="23"/>
        <v>80000</v>
      </c>
    </row>
    <row r="68" spans="1:6" ht="25.5">
      <c r="A68" s="62" t="s">
        <v>116</v>
      </c>
      <c r="B68" s="58" t="s">
        <v>206</v>
      </c>
      <c r="C68" s="58" t="s">
        <v>117</v>
      </c>
      <c r="D68" s="85">
        <f>D69</f>
        <v>80000</v>
      </c>
      <c r="E68" s="85">
        <f t="shared" si="23"/>
        <v>0</v>
      </c>
      <c r="F68" s="85">
        <f t="shared" si="23"/>
        <v>80000</v>
      </c>
    </row>
    <row r="69" spans="1:6" ht="25.5">
      <c r="A69" s="62" t="s">
        <v>118</v>
      </c>
      <c r="B69" s="58" t="s">
        <v>206</v>
      </c>
      <c r="C69" s="58" t="s">
        <v>119</v>
      </c>
      <c r="D69" s="85">
        <v>80000</v>
      </c>
      <c r="E69" s="85"/>
      <c r="F69" s="85">
        <f>D69+E69</f>
        <v>80000</v>
      </c>
    </row>
    <row r="70" spans="1:6" ht="51">
      <c r="A70" s="60" t="s">
        <v>270</v>
      </c>
      <c r="B70" s="59" t="s">
        <v>220</v>
      </c>
      <c r="C70" s="59"/>
      <c r="D70" s="66">
        <f>D71</f>
        <v>900000</v>
      </c>
      <c r="E70" s="66">
        <f t="shared" ref="E70:F72" si="24">E71</f>
        <v>0</v>
      </c>
      <c r="F70" s="66">
        <f t="shared" si="24"/>
        <v>900000</v>
      </c>
    </row>
    <row r="71" spans="1:6">
      <c r="A71" s="61" t="s">
        <v>198</v>
      </c>
      <c r="B71" s="58" t="s">
        <v>221</v>
      </c>
      <c r="C71" s="58"/>
      <c r="D71" s="85">
        <f>D72</f>
        <v>900000</v>
      </c>
      <c r="E71" s="85">
        <f t="shared" si="24"/>
        <v>0</v>
      </c>
      <c r="F71" s="85">
        <f t="shared" si="24"/>
        <v>900000</v>
      </c>
    </row>
    <row r="72" spans="1:6">
      <c r="A72" s="62" t="s">
        <v>127</v>
      </c>
      <c r="B72" s="58" t="s">
        <v>221</v>
      </c>
      <c r="C72" s="58" t="s">
        <v>128</v>
      </c>
      <c r="D72" s="85">
        <f>D73</f>
        <v>900000</v>
      </c>
      <c r="E72" s="85">
        <f t="shared" si="24"/>
        <v>0</v>
      </c>
      <c r="F72" s="85">
        <f t="shared" si="24"/>
        <v>900000</v>
      </c>
    </row>
    <row r="73" spans="1:6">
      <c r="A73" s="62" t="s">
        <v>129</v>
      </c>
      <c r="B73" s="58" t="s">
        <v>221</v>
      </c>
      <c r="C73" s="58" t="s">
        <v>130</v>
      </c>
      <c r="D73" s="85">
        <v>900000</v>
      </c>
      <c r="E73" s="85"/>
      <c r="F73" s="85">
        <f>D73+E73</f>
        <v>900000</v>
      </c>
    </row>
    <row r="74" spans="1:6" ht="38.25">
      <c r="A74" s="60" t="s">
        <v>278</v>
      </c>
      <c r="B74" s="59" t="s">
        <v>216</v>
      </c>
      <c r="C74" s="65"/>
      <c r="D74" s="66">
        <f>D75+D78</f>
        <v>33615940</v>
      </c>
      <c r="E74" s="66">
        <f t="shared" ref="E74:F74" si="25">E75+E78</f>
        <v>-346474.46</v>
      </c>
      <c r="F74" s="66">
        <f t="shared" si="25"/>
        <v>33269465.539999999</v>
      </c>
    </row>
    <row r="75" spans="1:6">
      <c r="A75" s="62" t="s">
        <v>201</v>
      </c>
      <c r="B75" s="58" t="s">
        <v>217</v>
      </c>
      <c r="C75" s="71"/>
      <c r="D75" s="85">
        <f>D76</f>
        <v>3402360</v>
      </c>
      <c r="E75" s="85">
        <f t="shared" ref="E75:F76" si="26">E76</f>
        <v>-346474.46</v>
      </c>
      <c r="F75" s="85">
        <f t="shared" si="26"/>
        <v>3055885.54</v>
      </c>
    </row>
    <row r="76" spans="1:6" ht="25.5">
      <c r="A76" s="72" t="s">
        <v>116</v>
      </c>
      <c r="B76" s="58" t="s">
        <v>217</v>
      </c>
      <c r="C76" s="71">
        <v>200</v>
      </c>
      <c r="D76" s="85">
        <f>D77</f>
        <v>3402360</v>
      </c>
      <c r="E76" s="85">
        <f t="shared" si="26"/>
        <v>-346474.46</v>
      </c>
      <c r="F76" s="85">
        <f t="shared" si="26"/>
        <v>3055885.54</v>
      </c>
    </row>
    <row r="77" spans="1:6" ht="25.5">
      <c r="A77" s="62" t="s">
        <v>118</v>
      </c>
      <c r="B77" s="58" t="s">
        <v>217</v>
      </c>
      <c r="C77" s="71">
        <v>240</v>
      </c>
      <c r="D77" s="85">
        <v>3402360</v>
      </c>
      <c r="E77" s="85">
        <v>-346474.46</v>
      </c>
      <c r="F77" s="85">
        <f>D77+E77</f>
        <v>3055885.54</v>
      </c>
    </row>
    <row r="78" spans="1:6" ht="25.5">
      <c r="A78" s="62" t="s">
        <v>202</v>
      </c>
      <c r="B78" s="58" t="s">
        <v>218</v>
      </c>
      <c r="C78" s="71"/>
      <c r="D78" s="85">
        <f>D79+D81</f>
        <v>30213580</v>
      </c>
      <c r="E78" s="85">
        <f t="shared" ref="E78:F78" si="27">E79+E81</f>
        <v>0</v>
      </c>
      <c r="F78" s="85">
        <f t="shared" si="27"/>
        <v>30213580</v>
      </c>
    </row>
    <row r="79" spans="1:6" ht="25.5">
      <c r="A79" s="72" t="s">
        <v>116</v>
      </c>
      <c r="B79" s="58" t="s">
        <v>218</v>
      </c>
      <c r="C79" s="71">
        <v>200</v>
      </c>
      <c r="D79" s="85">
        <f>D80</f>
        <v>380060</v>
      </c>
      <c r="E79" s="85">
        <f t="shared" ref="E79:F79" si="28">E80</f>
        <v>0</v>
      </c>
      <c r="F79" s="85">
        <f t="shared" si="28"/>
        <v>380060</v>
      </c>
    </row>
    <row r="80" spans="1:6" ht="25.5">
      <c r="A80" s="62" t="s">
        <v>118</v>
      </c>
      <c r="B80" s="58" t="s">
        <v>218</v>
      </c>
      <c r="C80" s="71">
        <v>240</v>
      </c>
      <c r="D80" s="85">
        <v>380060</v>
      </c>
      <c r="E80" s="85"/>
      <c r="F80" s="85">
        <f>D80+E80</f>
        <v>380060</v>
      </c>
    </row>
    <row r="81" spans="1:6" ht="25.5">
      <c r="A81" s="62" t="s">
        <v>131</v>
      </c>
      <c r="B81" s="58" t="s">
        <v>218</v>
      </c>
      <c r="C81" s="71">
        <v>600</v>
      </c>
      <c r="D81" s="85">
        <f>D82+D83</f>
        <v>29833520</v>
      </c>
      <c r="E81" s="85">
        <f t="shared" ref="E81:F81" si="29">E82+E83</f>
        <v>0</v>
      </c>
      <c r="F81" s="85">
        <f t="shared" si="29"/>
        <v>29833520</v>
      </c>
    </row>
    <row r="82" spans="1:6" ht="51">
      <c r="A82" s="62" t="s">
        <v>132</v>
      </c>
      <c r="B82" s="58" t="s">
        <v>218</v>
      </c>
      <c r="C82" s="71">
        <v>621</v>
      </c>
      <c r="D82" s="85">
        <v>24639069</v>
      </c>
      <c r="E82" s="85"/>
      <c r="F82" s="85">
        <f>D82+E82</f>
        <v>24639069</v>
      </c>
    </row>
    <row r="83" spans="1:6">
      <c r="A83" s="62" t="s">
        <v>311</v>
      </c>
      <c r="B83" s="58" t="s">
        <v>218</v>
      </c>
      <c r="C83" s="71">
        <v>622</v>
      </c>
      <c r="D83" s="85">
        <v>5194451</v>
      </c>
      <c r="E83" s="85"/>
      <c r="F83" s="85">
        <f>D83+E83</f>
        <v>5194451</v>
      </c>
    </row>
    <row r="84" spans="1:6" ht="38.25">
      <c r="A84" s="60" t="s">
        <v>281</v>
      </c>
      <c r="B84" s="59" t="s">
        <v>207</v>
      </c>
      <c r="C84" s="59"/>
      <c r="D84" s="66">
        <f>D85</f>
        <v>1792000</v>
      </c>
      <c r="E84" s="66">
        <f t="shared" ref="E84:F84" si="30">E85</f>
        <v>0</v>
      </c>
      <c r="F84" s="66">
        <f t="shared" si="30"/>
        <v>1792000</v>
      </c>
    </row>
    <row r="85" spans="1:6" ht="51">
      <c r="A85" s="61" t="s">
        <v>282</v>
      </c>
      <c r="B85" s="58" t="s">
        <v>208</v>
      </c>
      <c r="C85" s="58"/>
      <c r="D85" s="85">
        <f>D86+D88</f>
        <v>1792000</v>
      </c>
      <c r="E85" s="85">
        <f t="shared" ref="E85:F85" si="31">E86+E88</f>
        <v>0</v>
      </c>
      <c r="F85" s="85">
        <f t="shared" si="31"/>
        <v>1792000</v>
      </c>
    </row>
    <row r="86" spans="1:6" ht="25.5">
      <c r="A86" s="72" t="s">
        <v>116</v>
      </c>
      <c r="B86" s="58" t="s">
        <v>208</v>
      </c>
      <c r="C86" s="58" t="s">
        <v>117</v>
      </c>
      <c r="D86" s="85">
        <f>D87</f>
        <v>750000</v>
      </c>
      <c r="E86" s="85">
        <f t="shared" ref="E86:F86" si="32">E87</f>
        <v>0</v>
      </c>
      <c r="F86" s="85">
        <f t="shared" si="32"/>
        <v>750000</v>
      </c>
    </row>
    <row r="87" spans="1:6" ht="25.5">
      <c r="A87" s="62" t="s">
        <v>118</v>
      </c>
      <c r="B87" s="58" t="s">
        <v>208</v>
      </c>
      <c r="C87" s="58" t="s">
        <v>119</v>
      </c>
      <c r="D87" s="85">
        <v>750000</v>
      </c>
      <c r="E87" s="85"/>
      <c r="F87" s="85">
        <f>D87+E87</f>
        <v>750000</v>
      </c>
    </row>
    <row r="88" spans="1:6">
      <c r="A88" s="61" t="s">
        <v>137</v>
      </c>
      <c r="B88" s="58" t="s">
        <v>208</v>
      </c>
      <c r="C88" s="58" t="s">
        <v>138</v>
      </c>
      <c r="D88" s="85">
        <f>D89</f>
        <v>1042000</v>
      </c>
      <c r="E88" s="85">
        <f t="shared" ref="E88:F88" si="33">E89</f>
        <v>0</v>
      </c>
      <c r="F88" s="85">
        <f t="shared" si="33"/>
        <v>1042000</v>
      </c>
    </row>
    <row r="89" spans="1:6">
      <c r="A89" s="61" t="s">
        <v>139</v>
      </c>
      <c r="B89" s="58" t="s">
        <v>208</v>
      </c>
      <c r="C89" s="58" t="s">
        <v>140</v>
      </c>
      <c r="D89" s="85">
        <v>1042000</v>
      </c>
      <c r="E89" s="85"/>
      <c r="F89" s="85">
        <f>D89+E89</f>
        <v>1042000</v>
      </c>
    </row>
    <row r="90" spans="1:6" ht="38.25">
      <c r="A90" s="60" t="s">
        <v>225</v>
      </c>
      <c r="B90" s="59" t="s">
        <v>219</v>
      </c>
      <c r="C90" s="59"/>
      <c r="D90" s="66">
        <f>D91+D94</f>
        <v>958000</v>
      </c>
      <c r="E90" s="66">
        <f t="shared" ref="E90:F90" si="34">E91+E94</f>
        <v>79000</v>
      </c>
      <c r="F90" s="66">
        <f t="shared" si="34"/>
        <v>1037000</v>
      </c>
    </row>
    <row r="91" spans="1:6" ht="51">
      <c r="A91" s="61" t="s">
        <v>229</v>
      </c>
      <c r="B91" s="58" t="s">
        <v>227</v>
      </c>
      <c r="C91" s="58"/>
      <c r="D91" s="85">
        <f>D92</f>
        <v>200000</v>
      </c>
      <c r="E91" s="85">
        <f t="shared" ref="E91:F92" si="35">E92</f>
        <v>0</v>
      </c>
      <c r="F91" s="85">
        <f t="shared" si="35"/>
        <v>200000</v>
      </c>
    </row>
    <row r="92" spans="1:6" ht="25.5">
      <c r="A92" s="72" t="s">
        <v>116</v>
      </c>
      <c r="B92" s="58" t="s">
        <v>227</v>
      </c>
      <c r="C92" s="58" t="s">
        <v>117</v>
      </c>
      <c r="D92" s="85">
        <f>D93</f>
        <v>200000</v>
      </c>
      <c r="E92" s="85">
        <f t="shared" si="35"/>
        <v>0</v>
      </c>
      <c r="F92" s="85">
        <f t="shared" si="35"/>
        <v>200000</v>
      </c>
    </row>
    <row r="93" spans="1:6" ht="25.5">
      <c r="A93" s="62" t="s">
        <v>118</v>
      </c>
      <c r="B93" s="58" t="s">
        <v>227</v>
      </c>
      <c r="C93" s="58" t="s">
        <v>119</v>
      </c>
      <c r="D93" s="85">
        <v>200000</v>
      </c>
      <c r="E93" s="85"/>
      <c r="F93" s="85">
        <f>D93+E93</f>
        <v>200000</v>
      </c>
    </row>
    <row r="94" spans="1:6">
      <c r="A94" s="61" t="s">
        <v>226</v>
      </c>
      <c r="B94" s="58" t="s">
        <v>228</v>
      </c>
      <c r="C94" s="58"/>
      <c r="D94" s="85">
        <f>D95</f>
        <v>758000</v>
      </c>
      <c r="E94" s="85">
        <f t="shared" ref="E94:F95" si="36">E95</f>
        <v>79000</v>
      </c>
      <c r="F94" s="85">
        <f t="shared" si="36"/>
        <v>837000</v>
      </c>
    </row>
    <row r="95" spans="1:6" ht="25.5">
      <c r="A95" s="72" t="s">
        <v>116</v>
      </c>
      <c r="B95" s="58" t="s">
        <v>228</v>
      </c>
      <c r="C95" s="58" t="s">
        <v>117</v>
      </c>
      <c r="D95" s="85">
        <f>D96</f>
        <v>758000</v>
      </c>
      <c r="E95" s="85">
        <f t="shared" si="36"/>
        <v>79000</v>
      </c>
      <c r="F95" s="85">
        <f t="shared" si="36"/>
        <v>837000</v>
      </c>
    </row>
    <row r="96" spans="1:6" ht="25.5">
      <c r="A96" s="62" t="s">
        <v>118</v>
      </c>
      <c r="B96" s="58" t="s">
        <v>228</v>
      </c>
      <c r="C96" s="58" t="s">
        <v>119</v>
      </c>
      <c r="D96" s="85">
        <v>758000</v>
      </c>
      <c r="E96" s="85">
        <v>79000</v>
      </c>
      <c r="F96" s="85">
        <f>D96+E96</f>
        <v>837000</v>
      </c>
    </row>
    <row r="97" spans="1:6" ht="40.5" customHeight="1">
      <c r="A97" s="95" t="s">
        <v>274</v>
      </c>
      <c r="B97" s="82" t="s">
        <v>275</v>
      </c>
      <c r="C97" s="82"/>
      <c r="D97" s="66">
        <f>D98</f>
        <v>650000</v>
      </c>
      <c r="E97" s="66">
        <f t="shared" ref="E97:F99" si="37">E98</f>
        <v>84571.97</v>
      </c>
      <c r="F97" s="66">
        <f t="shared" si="37"/>
        <v>734571.97</v>
      </c>
    </row>
    <row r="98" spans="1:6" ht="51">
      <c r="A98" s="61" t="s">
        <v>276</v>
      </c>
      <c r="B98" s="86" t="s">
        <v>277</v>
      </c>
      <c r="C98" s="82"/>
      <c r="D98" s="66">
        <f>D99</f>
        <v>650000</v>
      </c>
      <c r="E98" s="66">
        <f t="shared" si="37"/>
        <v>84571.97</v>
      </c>
      <c r="F98" s="66">
        <f t="shared" si="37"/>
        <v>734571.97</v>
      </c>
    </row>
    <row r="99" spans="1:6" ht="25.5">
      <c r="A99" s="72" t="s">
        <v>116</v>
      </c>
      <c r="B99" s="86" t="s">
        <v>277</v>
      </c>
      <c r="C99" s="58" t="s">
        <v>117</v>
      </c>
      <c r="D99" s="85">
        <f>D100</f>
        <v>650000</v>
      </c>
      <c r="E99" s="85">
        <f t="shared" si="37"/>
        <v>84571.97</v>
      </c>
      <c r="F99" s="85">
        <f t="shared" si="37"/>
        <v>734571.97</v>
      </c>
    </row>
    <row r="100" spans="1:6" ht="25.5">
      <c r="A100" s="62" t="s">
        <v>118</v>
      </c>
      <c r="B100" s="86" t="s">
        <v>277</v>
      </c>
      <c r="C100" s="58" t="s">
        <v>119</v>
      </c>
      <c r="D100" s="85">
        <v>650000</v>
      </c>
      <c r="E100" s="85">
        <v>84571.97</v>
      </c>
      <c r="F100" s="85">
        <f>D100+E100</f>
        <v>734571.97</v>
      </c>
    </row>
    <row r="101" spans="1:6" ht="25.5">
      <c r="A101" s="64" t="s">
        <v>301</v>
      </c>
      <c r="B101" s="82" t="s">
        <v>302</v>
      </c>
      <c r="C101" s="59"/>
      <c r="D101" s="66">
        <f>D102</f>
        <v>1833890.4</v>
      </c>
      <c r="E101" s="66">
        <f>E102</f>
        <v>-62561.58</v>
      </c>
      <c r="F101" s="66">
        <f>F102</f>
        <v>1771328.8199999998</v>
      </c>
    </row>
    <row r="102" spans="1:6" ht="25.5">
      <c r="A102" s="72" t="s">
        <v>116</v>
      </c>
      <c r="B102" s="86" t="s">
        <v>302</v>
      </c>
      <c r="C102" s="58" t="s">
        <v>117</v>
      </c>
      <c r="D102" s="85">
        <f t="shared" ref="D102:F102" si="38">D103</f>
        <v>1833890.4</v>
      </c>
      <c r="E102" s="85">
        <f t="shared" si="38"/>
        <v>-62561.58</v>
      </c>
      <c r="F102" s="85">
        <f t="shared" si="38"/>
        <v>1771328.8199999998</v>
      </c>
    </row>
    <row r="103" spans="1:6" ht="25.5">
      <c r="A103" s="62" t="s">
        <v>118</v>
      </c>
      <c r="B103" s="86" t="s">
        <v>302</v>
      </c>
      <c r="C103" s="58" t="s">
        <v>119</v>
      </c>
      <c r="D103" s="85">
        <v>1833890.4</v>
      </c>
      <c r="E103" s="85">
        <v>-62561.58</v>
      </c>
      <c r="F103" s="85">
        <f>D103+E103</f>
        <v>1771328.8199999998</v>
      </c>
    </row>
    <row r="104" spans="1:6" ht="38.25">
      <c r="A104" s="60" t="s">
        <v>230</v>
      </c>
      <c r="B104" s="59" t="s">
        <v>234</v>
      </c>
      <c r="C104" s="65"/>
      <c r="D104" s="66">
        <f>D105</f>
        <v>0</v>
      </c>
      <c r="E104" s="66">
        <f t="shared" ref="E104:F106" si="39">E105</f>
        <v>0</v>
      </c>
      <c r="F104" s="66">
        <f t="shared" si="39"/>
        <v>0</v>
      </c>
    </row>
    <row r="105" spans="1:6" ht="42.75" customHeight="1">
      <c r="A105" s="62" t="s">
        <v>231</v>
      </c>
      <c r="B105" s="58" t="s">
        <v>234</v>
      </c>
      <c r="C105" s="71"/>
      <c r="D105" s="85">
        <f>D106</f>
        <v>0</v>
      </c>
      <c r="E105" s="85">
        <f t="shared" si="39"/>
        <v>0</v>
      </c>
      <c r="F105" s="85">
        <f t="shared" si="39"/>
        <v>0</v>
      </c>
    </row>
    <row r="106" spans="1:6" ht="25.5">
      <c r="A106" s="72" t="s">
        <v>116</v>
      </c>
      <c r="B106" s="58" t="s">
        <v>234</v>
      </c>
      <c r="C106" s="71">
        <v>200</v>
      </c>
      <c r="D106" s="85">
        <f>D107</f>
        <v>0</v>
      </c>
      <c r="E106" s="85">
        <f t="shared" si="39"/>
        <v>0</v>
      </c>
      <c r="F106" s="85">
        <f t="shared" si="39"/>
        <v>0</v>
      </c>
    </row>
    <row r="107" spans="1:6" ht="25.5">
      <c r="A107" s="62" t="s">
        <v>118</v>
      </c>
      <c r="B107" s="58" t="s">
        <v>234</v>
      </c>
      <c r="C107" s="71">
        <v>240</v>
      </c>
      <c r="D107" s="85"/>
      <c r="E107" s="85"/>
      <c r="F107" s="85">
        <f>D107+E107</f>
        <v>0</v>
      </c>
    </row>
    <row r="108" spans="1:6" ht="25.5">
      <c r="A108" s="64" t="s">
        <v>303</v>
      </c>
      <c r="B108" s="59" t="s">
        <v>304</v>
      </c>
      <c r="C108" s="65"/>
      <c r="D108" s="66">
        <f>D109</f>
        <v>9612764.4100000001</v>
      </c>
      <c r="E108" s="66">
        <f t="shared" ref="E108:F109" si="40">E109</f>
        <v>-7465474.1200000001</v>
      </c>
      <c r="F108" s="66">
        <f t="shared" si="40"/>
        <v>2147290.29</v>
      </c>
    </row>
    <row r="109" spans="1:6" ht="25.5">
      <c r="A109" s="72" t="s">
        <v>116</v>
      </c>
      <c r="B109" s="58" t="s">
        <v>304</v>
      </c>
      <c r="C109" s="71">
        <v>200</v>
      </c>
      <c r="D109" s="85">
        <f t="shared" ref="D109" si="41">D110</f>
        <v>9612764.4100000001</v>
      </c>
      <c r="E109" s="85">
        <f t="shared" si="40"/>
        <v>-7465474.1200000001</v>
      </c>
      <c r="F109" s="85">
        <f t="shared" si="40"/>
        <v>2147290.29</v>
      </c>
    </row>
    <row r="110" spans="1:6" ht="25.5">
      <c r="A110" s="62" t="s">
        <v>118</v>
      </c>
      <c r="B110" s="58" t="s">
        <v>304</v>
      </c>
      <c r="C110" s="71">
        <v>240</v>
      </c>
      <c r="D110" s="85">
        <v>9612764.4100000001</v>
      </c>
      <c r="E110" s="85">
        <v>-7465474.1200000001</v>
      </c>
      <c r="F110" s="85">
        <f>D110+E110</f>
        <v>2147290.29</v>
      </c>
    </row>
    <row r="111" spans="1:6" ht="38.25">
      <c r="A111" s="64" t="s">
        <v>320</v>
      </c>
      <c r="B111" s="59" t="s">
        <v>321</v>
      </c>
      <c r="C111" s="65"/>
      <c r="D111" s="66">
        <f>D112</f>
        <v>0</v>
      </c>
      <c r="E111" s="66">
        <f t="shared" ref="E111:F112" si="42">E112</f>
        <v>7466214.9299999997</v>
      </c>
      <c r="F111" s="66">
        <f t="shared" si="42"/>
        <v>7466214.9299999997</v>
      </c>
    </row>
    <row r="112" spans="1:6" ht="25.5">
      <c r="A112" s="72" t="s">
        <v>116</v>
      </c>
      <c r="B112" s="58" t="s">
        <v>321</v>
      </c>
      <c r="C112" s="71">
        <v>200</v>
      </c>
      <c r="D112" s="85">
        <f t="shared" ref="D112" si="43">D113</f>
        <v>0</v>
      </c>
      <c r="E112" s="85">
        <f t="shared" si="42"/>
        <v>7466214.9299999997</v>
      </c>
      <c r="F112" s="85">
        <f t="shared" si="42"/>
        <v>7466214.9299999997</v>
      </c>
    </row>
    <row r="113" spans="1:6" ht="25.5">
      <c r="A113" s="62" t="s">
        <v>118</v>
      </c>
      <c r="B113" s="58" t="s">
        <v>321</v>
      </c>
      <c r="C113" s="71">
        <v>240</v>
      </c>
      <c r="D113" s="85"/>
      <c r="E113" s="85">
        <v>7466214.9299999997</v>
      </c>
      <c r="F113" s="85">
        <f>D113+E113</f>
        <v>7466214.9299999997</v>
      </c>
    </row>
    <row r="114" spans="1:6" ht="38.25">
      <c r="A114" s="60" t="s">
        <v>267</v>
      </c>
      <c r="B114" s="59" t="s">
        <v>222</v>
      </c>
      <c r="C114" s="59"/>
      <c r="D114" s="66">
        <f>D115</f>
        <v>390500</v>
      </c>
      <c r="E114" s="66">
        <f t="shared" ref="E114:F116" si="44">E115</f>
        <v>267000</v>
      </c>
      <c r="F114" s="66">
        <f t="shared" si="44"/>
        <v>657500</v>
      </c>
    </row>
    <row r="115" spans="1:6" ht="50.25" customHeight="1">
      <c r="A115" s="60" t="s">
        <v>268</v>
      </c>
      <c r="B115" s="59" t="s">
        <v>223</v>
      </c>
      <c r="C115" s="59"/>
      <c r="D115" s="66">
        <f>D116</f>
        <v>390500</v>
      </c>
      <c r="E115" s="66">
        <f t="shared" si="44"/>
        <v>267000</v>
      </c>
      <c r="F115" s="66">
        <f t="shared" si="44"/>
        <v>657500</v>
      </c>
    </row>
    <row r="116" spans="1:6" ht="25.5">
      <c r="A116" s="72" t="s">
        <v>116</v>
      </c>
      <c r="B116" s="58" t="s">
        <v>223</v>
      </c>
      <c r="C116" s="58" t="s">
        <v>117</v>
      </c>
      <c r="D116" s="85">
        <f>D117</f>
        <v>390500</v>
      </c>
      <c r="E116" s="85">
        <f t="shared" si="44"/>
        <v>267000</v>
      </c>
      <c r="F116" s="85">
        <f t="shared" si="44"/>
        <v>657500</v>
      </c>
    </row>
    <row r="117" spans="1:6" ht="25.5">
      <c r="A117" s="62" t="s">
        <v>118</v>
      </c>
      <c r="B117" s="58" t="s">
        <v>223</v>
      </c>
      <c r="C117" s="58" t="s">
        <v>119</v>
      </c>
      <c r="D117" s="85">
        <v>390500</v>
      </c>
      <c r="E117" s="85">
        <v>267000</v>
      </c>
      <c r="F117" s="85">
        <f>D117+E117</f>
        <v>657500</v>
      </c>
    </row>
    <row r="118" spans="1:6" ht="38.25">
      <c r="A118" s="81" t="s">
        <v>249</v>
      </c>
      <c r="B118" s="83" t="s">
        <v>269</v>
      </c>
      <c r="C118" s="82"/>
      <c r="D118" s="66">
        <f>D119</f>
        <v>300000</v>
      </c>
      <c r="E118" s="66">
        <f t="shared" ref="E118:F120" si="45">E119</f>
        <v>-132000</v>
      </c>
      <c r="F118" s="66">
        <f t="shared" si="45"/>
        <v>168000</v>
      </c>
    </row>
    <row r="119" spans="1:6">
      <c r="A119" s="81" t="s">
        <v>250</v>
      </c>
      <c r="B119" s="83" t="s">
        <v>269</v>
      </c>
      <c r="C119" s="82"/>
      <c r="D119" s="66">
        <f>D120</f>
        <v>300000</v>
      </c>
      <c r="E119" s="66">
        <f t="shared" si="45"/>
        <v>-132000</v>
      </c>
      <c r="F119" s="66">
        <f t="shared" si="45"/>
        <v>168000</v>
      </c>
    </row>
    <row r="120" spans="1:6" ht="25.5">
      <c r="A120" s="72" t="s">
        <v>116</v>
      </c>
      <c r="B120" s="84" t="s">
        <v>269</v>
      </c>
      <c r="C120" s="58" t="s">
        <v>117</v>
      </c>
      <c r="D120" s="85">
        <f>D121</f>
        <v>300000</v>
      </c>
      <c r="E120" s="85">
        <f t="shared" si="45"/>
        <v>-132000</v>
      </c>
      <c r="F120" s="85">
        <f t="shared" si="45"/>
        <v>168000</v>
      </c>
    </row>
    <row r="121" spans="1:6" ht="25.5">
      <c r="A121" s="62" t="s">
        <v>118</v>
      </c>
      <c r="B121" s="84" t="s">
        <v>269</v>
      </c>
      <c r="C121" s="86" t="s">
        <v>119</v>
      </c>
      <c r="D121" s="85">
        <v>300000</v>
      </c>
      <c r="E121" s="85">
        <v>-132000</v>
      </c>
      <c r="F121" s="85">
        <f>D121+E121</f>
        <v>168000</v>
      </c>
    </row>
    <row r="122" spans="1:6" ht="38.25">
      <c r="A122" s="98" t="s">
        <v>251</v>
      </c>
      <c r="B122" s="59" t="s">
        <v>252</v>
      </c>
      <c r="C122" s="59"/>
      <c r="D122" s="66">
        <f t="shared" ref="D122:F123" si="46">D123</f>
        <v>4281000</v>
      </c>
      <c r="E122" s="66">
        <f t="shared" si="46"/>
        <v>3848162</v>
      </c>
      <c r="F122" s="66">
        <f t="shared" si="46"/>
        <v>8129162</v>
      </c>
    </row>
    <row r="123" spans="1:6" ht="25.5">
      <c r="A123" s="40" t="s">
        <v>116</v>
      </c>
      <c r="B123" s="58" t="s">
        <v>252</v>
      </c>
      <c r="C123" s="58" t="s">
        <v>117</v>
      </c>
      <c r="D123" s="85">
        <f t="shared" si="46"/>
        <v>4281000</v>
      </c>
      <c r="E123" s="85">
        <f t="shared" si="46"/>
        <v>3848162</v>
      </c>
      <c r="F123" s="85">
        <f t="shared" si="46"/>
        <v>8129162</v>
      </c>
    </row>
    <row r="124" spans="1:6" ht="25.5">
      <c r="A124" s="40" t="s">
        <v>118</v>
      </c>
      <c r="B124" s="58" t="s">
        <v>252</v>
      </c>
      <c r="C124" s="58" t="s">
        <v>119</v>
      </c>
      <c r="D124" s="85">
        <v>4281000</v>
      </c>
      <c r="E124" s="85">
        <v>3848162</v>
      </c>
      <c r="F124" s="85">
        <f>D124+E124</f>
        <v>8129162</v>
      </c>
    </row>
    <row r="125" spans="1:6" ht="38.25">
      <c r="A125" s="64" t="s">
        <v>293</v>
      </c>
      <c r="B125" s="59" t="s">
        <v>294</v>
      </c>
      <c r="C125" s="65"/>
      <c r="D125" s="66">
        <f>D126</f>
        <v>1895000</v>
      </c>
      <c r="E125" s="66">
        <f t="shared" ref="E125:F125" si="47">E126</f>
        <v>196000</v>
      </c>
      <c r="F125" s="66">
        <f t="shared" si="47"/>
        <v>2091000</v>
      </c>
    </row>
    <row r="126" spans="1:6" ht="25.5">
      <c r="A126" s="72" t="s">
        <v>116</v>
      </c>
      <c r="B126" s="58" t="s">
        <v>294</v>
      </c>
      <c r="C126" s="71">
        <v>200</v>
      </c>
      <c r="D126" s="85">
        <f>D127</f>
        <v>1895000</v>
      </c>
      <c r="E126" s="85">
        <f>E127</f>
        <v>196000</v>
      </c>
      <c r="F126" s="85">
        <f>F127</f>
        <v>2091000</v>
      </c>
    </row>
    <row r="127" spans="1:6" ht="25.5">
      <c r="A127" s="101" t="s">
        <v>118</v>
      </c>
      <c r="B127" s="102" t="s">
        <v>294</v>
      </c>
      <c r="C127" s="103">
        <v>240</v>
      </c>
      <c r="D127" s="105">
        <v>1895000</v>
      </c>
      <c r="E127" s="105">
        <v>196000</v>
      </c>
      <c r="F127" s="105">
        <f>D127+E127</f>
        <v>2091000</v>
      </c>
    </row>
    <row r="128" spans="1:6" ht="25.5">
      <c r="A128" s="64" t="s">
        <v>296</v>
      </c>
      <c r="B128" s="59" t="s">
        <v>295</v>
      </c>
      <c r="C128" s="65"/>
      <c r="D128" s="66">
        <f>D129</f>
        <v>5362957.2</v>
      </c>
      <c r="E128" s="66">
        <f t="shared" ref="E128:F129" si="48">E129</f>
        <v>0</v>
      </c>
      <c r="F128" s="66">
        <f t="shared" si="48"/>
        <v>5362957.2</v>
      </c>
    </row>
    <row r="129" spans="1:6" ht="25.5">
      <c r="A129" s="72" t="s">
        <v>116</v>
      </c>
      <c r="B129" s="58" t="s">
        <v>295</v>
      </c>
      <c r="C129" s="71">
        <v>200</v>
      </c>
      <c r="D129" s="85">
        <f>D130</f>
        <v>5362957.2</v>
      </c>
      <c r="E129" s="85">
        <f t="shared" si="48"/>
        <v>0</v>
      </c>
      <c r="F129" s="85">
        <f t="shared" si="48"/>
        <v>5362957.2</v>
      </c>
    </row>
    <row r="130" spans="1:6" ht="25.5">
      <c r="A130" s="101" t="s">
        <v>118</v>
      </c>
      <c r="B130" s="102" t="s">
        <v>295</v>
      </c>
      <c r="C130" s="103">
        <v>240</v>
      </c>
      <c r="D130" s="105">
        <v>5362957.2</v>
      </c>
      <c r="E130" s="105"/>
      <c r="F130" s="105">
        <f>D130+E130</f>
        <v>5362957.2</v>
      </c>
    </row>
    <row r="131" spans="1:6">
      <c r="A131" s="60" t="s">
        <v>214</v>
      </c>
      <c r="B131" s="59" t="s">
        <v>210</v>
      </c>
      <c r="C131" s="59"/>
      <c r="D131" s="66">
        <f>D132+D135+D138</f>
        <v>100000</v>
      </c>
      <c r="E131" s="66">
        <f t="shared" ref="E131:F131" si="49">E132+E135+E138</f>
        <v>0</v>
      </c>
      <c r="F131" s="66">
        <f t="shared" si="49"/>
        <v>100000</v>
      </c>
    </row>
    <row r="132" spans="1:6" ht="25.5">
      <c r="A132" s="64" t="s">
        <v>209</v>
      </c>
      <c r="B132" s="59" t="s">
        <v>211</v>
      </c>
      <c r="C132" s="59"/>
      <c r="D132" s="66">
        <f>D133</f>
        <v>45000</v>
      </c>
      <c r="E132" s="66">
        <f t="shared" ref="E132:F133" si="50">E133</f>
        <v>0</v>
      </c>
      <c r="F132" s="66">
        <f t="shared" si="50"/>
        <v>45000</v>
      </c>
    </row>
    <row r="133" spans="1:6">
      <c r="A133" s="62" t="s">
        <v>124</v>
      </c>
      <c r="B133" s="58" t="s">
        <v>211</v>
      </c>
      <c r="C133" s="58" t="s">
        <v>121</v>
      </c>
      <c r="D133" s="85">
        <f>D134</f>
        <v>45000</v>
      </c>
      <c r="E133" s="85">
        <f t="shared" si="50"/>
        <v>0</v>
      </c>
      <c r="F133" s="85">
        <f t="shared" si="50"/>
        <v>45000</v>
      </c>
    </row>
    <row r="134" spans="1:6" ht="38.25">
      <c r="A134" s="62" t="s">
        <v>125</v>
      </c>
      <c r="B134" s="58" t="s">
        <v>211</v>
      </c>
      <c r="C134" s="58" t="s">
        <v>126</v>
      </c>
      <c r="D134" s="85">
        <v>45000</v>
      </c>
      <c r="E134" s="85"/>
      <c r="F134" s="85">
        <f>D134+E134</f>
        <v>45000</v>
      </c>
    </row>
    <row r="135" spans="1:6" ht="38.25">
      <c r="A135" s="64" t="s">
        <v>212</v>
      </c>
      <c r="B135" s="59" t="s">
        <v>213</v>
      </c>
      <c r="C135" s="59"/>
      <c r="D135" s="66">
        <f>D136</f>
        <v>45000</v>
      </c>
      <c r="E135" s="66">
        <f t="shared" ref="E135:F136" si="51">E136</f>
        <v>0</v>
      </c>
      <c r="F135" s="66">
        <f t="shared" si="51"/>
        <v>45000</v>
      </c>
    </row>
    <row r="136" spans="1:6" ht="25.5">
      <c r="A136" s="72" t="s">
        <v>116</v>
      </c>
      <c r="B136" s="58" t="s">
        <v>213</v>
      </c>
      <c r="C136" s="58" t="s">
        <v>117</v>
      </c>
      <c r="D136" s="85">
        <f>D137</f>
        <v>45000</v>
      </c>
      <c r="E136" s="85">
        <f t="shared" si="51"/>
        <v>0</v>
      </c>
      <c r="F136" s="85">
        <f t="shared" si="51"/>
        <v>45000</v>
      </c>
    </row>
    <row r="137" spans="1:6" ht="25.5">
      <c r="A137" s="62" t="s">
        <v>118</v>
      </c>
      <c r="B137" s="58" t="s">
        <v>213</v>
      </c>
      <c r="C137" s="58" t="s">
        <v>119</v>
      </c>
      <c r="D137" s="85">
        <v>45000</v>
      </c>
      <c r="E137" s="85"/>
      <c r="F137" s="85">
        <f>D137+E137</f>
        <v>45000</v>
      </c>
    </row>
    <row r="138" spans="1:6" ht="25.5">
      <c r="A138" s="64" t="s">
        <v>265</v>
      </c>
      <c r="B138" s="59" t="s">
        <v>266</v>
      </c>
      <c r="C138" s="59"/>
      <c r="D138" s="66">
        <f>D139</f>
        <v>10000</v>
      </c>
      <c r="E138" s="66">
        <f t="shared" ref="E138:F139" si="52">E139</f>
        <v>0</v>
      </c>
      <c r="F138" s="66">
        <f t="shared" si="52"/>
        <v>10000</v>
      </c>
    </row>
    <row r="139" spans="1:6" ht="25.5">
      <c r="A139" s="62" t="s">
        <v>116</v>
      </c>
      <c r="B139" s="58" t="s">
        <v>266</v>
      </c>
      <c r="C139" s="58" t="s">
        <v>117</v>
      </c>
      <c r="D139" s="85">
        <f>D140</f>
        <v>10000</v>
      </c>
      <c r="E139" s="85">
        <f t="shared" si="52"/>
        <v>0</v>
      </c>
      <c r="F139" s="85">
        <f t="shared" si="52"/>
        <v>10000</v>
      </c>
    </row>
    <row r="140" spans="1:6" ht="25.5">
      <c r="A140" s="62" t="s">
        <v>118</v>
      </c>
      <c r="B140" s="58" t="s">
        <v>266</v>
      </c>
      <c r="C140" s="58" t="s">
        <v>119</v>
      </c>
      <c r="D140" s="85">
        <v>10000</v>
      </c>
      <c r="E140" s="85"/>
      <c r="F140" s="85">
        <f>D140+E140</f>
        <v>10000</v>
      </c>
    </row>
    <row r="141" spans="1:6" ht="26.25">
      <c r="A141" s="97" t="s">
        <v>141</v>
      </c>
      <c r="B141" s="59" t="s">
        <v>194</v>
      </c>
      <c r="C141" s="59"/>
      <c r="D141" s="66">
        <f>D142</f>
        <v>1029562</v>
      </c>
      <c r="E141" s="66">
        <f t="shared" ref="E141:F142" si="53">E142</f>
        <v>0</v>
      </c>
      <c r="F141" s="66">
        <f t="shared" si="53"/>
        <v>1029562</v>
      </c>
    </row>
    <row r="142" spans="1:6">
      <c r="A142" s="92" t="s">
        <v>142</v>
      </c>
      <c r="B142" s="58" t="s">
        <v>195</v>
      </c>
      <c r="C142" s="58"/>
      <c r="D142" s="85">
        <f>D143</f>
        <v>1029562</v>
      </c>
      <c r="E142" s="85">
        <f t="shared" si="53"/>
        <v>0</v>
      </c>
      <c r="F142" s="85">
        <f t="shared" si="53"/>
        <v>1029562</v>
      </c>
    </row>
    <row r="143" spans="1:6" ht="25.5">
      <c r="A143" s="93" t="s">
        <v>143</v>
      </c>
      <c r="B143" s="58" t="s">
        <v>196</v>
      </c>
      <c r="C143" s="58"/>
      <c r="D143" s="85">
        <f>D144+D146</f>
        <v>1029562</v>
      </c>
      <c r="E143" s="85">
        <f t="shared" ref="E143:F143" si="54">E144+E146</f>
        <v>0</v>
      </c>
      <c r="F143" s="85">
        <f t="shared" si="54"/>
        <v>1029562</v>
      </c>
    </row>
    <row r="144" spans="1:6" ht="51">
      <c r="A144" s="62" t="s">
        <v>113</v>
      </c>
      <c r="B144" s="58" t="s">
        <v>196</v>
      </c>
      <c r="C144" s="58" t="s">
        <v>114</v>
      </c>
      <c r="D144" s="85">
        <f>D145</f>
        <v>780000</v>
      </c>
      <c r="E144" s="85">
        <f t="shared" ref="E144:F144" si="55">E145</f>
        <v>0</v>
      </c>
      <c r="F144" s="85">
        <f t="shared" si="55"/>
        <v>780000</v>
      </c>
    </row>
    <row r="145" spans="1:6" ht="26.25">
      <c r="A145" s="70" t="s">
        <v>115</v>
      </c>
      <c r="B145" s="58" t="s">
        <v>196</v>
      </c>
      <c r="C145" s="58" t="s">
        <v>39</v>
      </c>
      <c r="D145" s="85">
        <v>780000</v>
      </c>
      <c r="E145" s="85"/>
      <c r="F145" s="85">
        <f>D145+E145</f>
        <v>780000</v>
      </c>
    </row>
    <row r="146" spans="1:6" ht="25.5">
      <c r="A146" s="62" t="s">
        <v>116</v>
      </c>
      <c r="B146" s="58" t="s">
        <v>196</v>
      </c>
      <c r="C146" s="58" t="s">
        <v>117</v>
      </c>
      <c r="D146" s="85">
        <f>D147</f>
        <v>249562</v>
      </c>
      <c r="E146" s="85">
        <f t="shared" ref="E146:F146" si="56">E147</f>
        <v>0</v>
      </c>
      <c r="F146" s="85">
        <f t="shared" si="56"/>
        <v>249562</v>
      </c>
    </row>
    <row r="147" spans="1:6" ht="25.5">
      <c r="A147" s="62" t="s">
        <v>118</v>
      </c>
      <c r="B147" s="58" t="s">
        <v>196</v>
      </c>
      <c r="C147" s="58" t="s">
        <v>119</v>
      </c>
      <c r="D147" s="85">
        <v>249562</v>
      </c>
      <c r="E147" s="85"/>
      <c r="F147" s="85">
        <f>D147+E147</f>
        <v>249562</v>
      </c>
    </row>
    <row r="148" spans="1:6">
      <c r="A148" s="88" t="s">
        <v>144</v>
      </c>
      <c r="B148" s="89" t="s">
        <v>145</v>
      </c>
      <c r="C148" s="89" t="s">
        <v>145</v>
      </c>
      <c r="D148" s="96">
        <f>D10+D38+D45+D49+D53+D57+D66+D70+D74+D84+D90+D97+D101+D104+D108+D111+D114+D118+D122+D125+D128+D131+D141</f>
        <v>84994747.710000008</v>
      </c>
      <c r="E148" s="96">
        <f>E10+E38+E45+E49+E53+E57+E66+E70+E74+E84+E90+E97+E101+E104+E108+E111+E114+E118+E122+E125+E128+E131+E141</f>
        <v>4539943.2299999995</v>
      </c>
      <c r="F148" s="96">
        <f>F10+F38+F45+F49+F53+F57+F66+F70+F74+F84+F90+F97+F101+F104+F108+F111+F114+F118+F122+F125+F128+F131+F141</f>
        <v>89534690.939999998</v>
      </c>
    </row>
    <row r="149" spans="1:6">
      <c r="A149" s="87"/>
      <c r="B149" s="87"/>
      <c r="C149" s="87"/>
      <c r="D149" s="87"/>
    </row>
    <row r="150" spans="1:6">
      <c r="E150" s="100"/>
    </row>
    <row r="152" spans="1:6">
      <c r="F152" s="100"/>
    </row>
    <row r="158" spans="1:6">
      <c r="A158" s="33"/>
      <c r="B158" s="33"/>
      <c r="C158" s="33"/>
      <c r="D158" s="33"/>
    </row>
    <row r="159" spans="1:6">
      <c r="A159" s="33"/>
      <c r="B159" s="33"/>
      <c r="C159" s="33"/>
      <c r="D159" s="33"/>
    </row>
    <row r="160" spans="1:6">
      <c r="A160" s="33"/>
      <c r="B160" s="33"/>
      <c r="C160" s="33"/>
      <c r="D160" s="33"/>
    </row>
    <row r="161" spans="1:4">
      <c r="A161" s="33"/>
      <c r="B161" s="33"/>
      <c r="C161" s="33"/>
      <c r="D161" s="33"/>
    </row>
    <row r="162" spans="1:4">
      <c r="A162" s="33"/>
      <c r="B162" s="33"/>
      <c r="C162" s="33"/>
      <c r="D162" s="33"/>
    </row>
    <row r="163" spans="1:4">
      <c r="A163" s="33"/>
      <c r="B163" s="33"/>
      <c r="C163" s="33"/>
      <c r="D163" s="33"/>
    </row>
    <row r="164" spans="1:4">
      <c r="A164" s="33"/>
      <c r="B164" s="33"/>
      <c r="C164" s="33"/>
      <c r="D164" s="33"/>
    </row>
    <row r="165" spans="1:4">
      <c r="A165" s="33"/>
      <c r="B165" s="33"/>
      <c r="C165" s="33"/>
      <c r="D165" s="33"/>
    </row>
    <row r="166" spans="1:4">
      <c r="A166" s="33"/>
      <c r="B166" s="33"/>
      <c r="C166" s="33"/>
      <c r="D166" s="33"/>
    </row>
    <row r="167" spans="1:4">
      <c r="A167" s="33"/>
      <c r="B167" s="33"/>
      <c r="C167" s="33"/>
      <c r="D167" s="33"/>
    </row>
    <row r="168" spans="1:4">
      <c r="A168" s="33"/>
      <c r="B168" s="33"/>
      <c r="C168" s="33"/>
      <c r="D168" s="33"/>
    </row>
    <row r="169" spans="1:4">
      <c r="A169" s="33"/>
      <c r="B169" s="33"/>
      <c r="C169" s="33"/>
      <c r="D169" s="33"/>
    </row>
    <row r="170" spans="1:4">
      <c r="A170" s="33"/>
      <c r="B170" s="33"/>
      <c r="C170" s="33"/>
      <c r="D170" s="33"/>
    </row>
    <row r="171" spans="1:4">
      <c r="A171" s="33"/>
      <c r="B171" s="33"/>
      <c r="C171" s="33"/>
      <c r="D171" s="33"/>
    </row>
    <row r="172" spans="1:4">
      <c r="A172" s="33"/>
      <c r="B172" s="33"/>
      <c r="C172" s="33"/>
      <c r="D172" s="33"/>
    </row>
    <row r="173" spans="1:4">
      <c r="A173" s="33"/>
      <c r="B173" s="33"/>
      <c r="C173" s="33"/>
      <c r="D173" s="33"/>
    </row>
    <row r="174" spans="1:4">
      <c r="A174" s="33"/>
      <c r="B174" s="33"/>
      <c r="C174" s="33"/>
      <c r="D174" s="33"/>
    </row>
    <row r="175" spans="1:4">
      <c r="A175" s="33"/>
      <c r="B175" s="33"/>
      <c r="C175" s="33"/>
      <c r="D175" s="33"/>
    </row>
    <row r="176" spans="1:4">
      <c r="A176" s="33"/>
      <c r="B176" s="33"/>
      <c r="C176" s="33"/>
      <c r="D176" s="33"/>
    </row>
    <row r="177" spans="1:4">
      <c r="A177" s="33"/>
      <c r="B177" s="33"/>
      <c r="C177" s="33"/>
      <c r="D177" s="33"/>
    </row>
    <row r="178" spans="1:4">
      <c r="A178" s="33"/>
      <c r="B178" s="33"/>
      <c r="C178" s="33"/>
      <c r="D178" s="33"/>
    </row>
    <row r="179" spans="1:4">
      <c r="A179" s="33"/>
      <c r="B179" s="33"/>
      <c r="C179" s="33"/>
      <c r="D179" s="33"/>
    </row>
    <row r="180" spans="1:4">
      <c r="A180" s="33"/>
      <c r="B180" s="33"/>
      <c r="C180" s="33"/>
      <c r="D180" s="33"/>
    </row>
    <row r="181" spans="1:4">
      <c r="A181" s="33"/>
      <c r="B181" s="33"/>
      <c r="C181" s="33"/>
      <c r="D181" s="33"/>
    </row>
    <row r="182" spans="1:4">
      <c r="A182" s="33"/>
      <c r="B182" s="33"/>
      <c r="C182" s="33"/>
      <c r="D182" s="33"/>
    </row>
    <row r="183" spans="1:4">
      <c r="A183" s="33"/>
      <c r="B183" s="33"/>
      <c r="C183" s="33"/>
      <c r="D183" s="33"/>
    </row>
    <row r="184" spans="1:4">
      <c r="A184" s="33"/>
      <c r="B184" s="33"/>
      <c r="C184" s="33"/>
      <c r="D184" s="33"/>
    </row>
    <row r="185" spans="1:4">
      <c r="A185" s="33"/>
      <c r="B185" s="33"/>
      <c r="C185" s="33"/>
      <c r="D185" s="33"/>
    </row>
    <row r="186" spans="1:4">
      <c r="A186" s="33"/>
      <c r="B186" s="33"/>
      <c r="C186" s="33"/>
      <c r="D186" s="33"/>
    </row>
    <row r="187" spans="1:4">
      <c r="A187" s="33"/>
      <c r="B187" s="33"/>
      <c r="C187" s="33"/>
      <c r="D187" s="33"/>
    </row>
    <row r="188" spans="1:4">
      <c r="A188" s="33"/>
      <c r="B188" s="33"/>
      <c r="C188" s="33"/>
      <c r="D188" s="33"/>
    </row>
    <row r="189" spans="1:4">
      <c r="A189" s="33"/>
      <c r="B189" s="33"/>
      <c r="C189" s="33"/>
      <c r="D189" s="33"/>
    </row>
    <row r="190" spans="1:4">
      <c r="A190" s="33"/>
      <c r="B190" s="33"/>
      <c r="C190" s="33"/>
      <c r="D190" s="33"/>
    </row>
    <row r="191" spans="1:4">
      <c r="A191" s="33"/>
      <c r="B191" s="33"/>
      <c r="C191" s="33"/>
      <c r="D191" s="33"/>
    </row>
    <row r="192" spans="1:4">
      <c r="A192" s="33"/>
      <c r="B192" s="33"/>
      <c r="C192" s="33"/>
      <c r="D192" s="33"/>
    </row>
    <row r="193" spans="1:4">
      <c r="A193" s="33"/>
      <c r="B193" s="33"/>
      <c r="C193" s="33"/>
      <c r="D193" s="33"/>
    </row>
    <row r="194" spans="1:4">
      <c r="A194" s="33"/>
      <c r="B194" s="33"/>
      <c r="C194" s="33"/>
      <c r="D194" s="33"/>
    </row>
    <row r="195" spans="1:4">
      <c r="A195" s="33"/>
      <c r="B195" s="33"/>
      <c r="C195" s="33"/>
      <c r="D195" s="33"/>
    </row>
    <row r="196" spans="1:4">
      <c r="A196" s="33"/>
      <c r="B196" s="33"/>
      <c r="C196" s="33"/>
      <c r="D196" s="33"/>
    </row>
    <row r="197" spans="1:4">
      <c r="A197" s="33"/>
      <c r="B197" s="33"/>
      <c r="C197" s="33"/>
      <c r="D197" s="33"/>
    </row>
    <row r="198" spans="1:4">
      <c r="A198" s="33"/>
      <c r="B198" s="33"/>
      <c r="C198" s="33"/>
      <c r="D198" s="33"/>
    </row>
    <row r="199" spans="1:4">
      <c r="A199" s="33"/>
      <c r="B199" s="33"/>
      <c r="C199" s="33"/>
      <c r="D199" s="33"/>
    </row>
    <row r="200" spans="1:4">
      <c r="A200" s="33"/>
      <c r="B200" s="33"/>
      <c r="C200" s="33"/>
      <c r="D200" s="33"/>
    </row>
    <row r="201" spans="1:4">
      <c r="A201" s="33"/>
      <c r="B201" s="33"/>
      <c r="C201" s="33"/>
      <c r="D201" s="33"/>
    </row>
    <row r="202" spans="1:4">
      <c r="A202" s="33"/>
      <c r="B202" s="33"/>
      <c r="C202" s="33"/>
      <c r="D202" s="33"/>
    </row>
    <row r="203" spans="1:4">
      <c r="A203" s="33"/>
      <c r="B203" s="33"/>
      <c r="C203" s="33"/>
      <c r="D203" s="33"/>
    </row>
    <row r="204" spans="1:4">
      <c r="A204" s="33"/>
      <c r="B204" s="33"/>
      <c r="C204" s="33"/>
      <c r="D204" s="33"/>
    </row>
    <row r="205" spans="1:4">
      <c r="A205" s="33"/>
      <c r="B205" s="33"/>
      <c r="C205" s="33"/>
      <c r="D205" s="33"/>
    </row>
    <row r="206" spans="1:4">
      <c r="A206" s="33"/>
      <c r="B206" s="33"/>
      <c r="C206" s="33"/>
      <c r="D206" s="33"/>
    </row>
    <row r="207" spans="1:4">
      <c r="A207" s="33"/>
      <c r="B207" s="33"/>
      <c r="C207" s="33"/>
      <c r="D207" s="33"/>
    </row>
    <row r="208" spans="1:4">
      <c r="A208" s="33"/>
      <c r="B208" s="33"/>
      <c r="C208" s="33"/>
      <c r="D208" s="33"/>
    </row>
    <row r="209" spans="1:4">
      <c r="A209" s="33"/>
      <c r="B209" s="33"/>
      <c r="C209" s="33"/>
      <c r="D209" s="33"/>
    </row>
    <row r="210" spans="1:4">
      <c r="A210" s="33"/>
      <c r="B210" s="33"/>
      <c r="C210" s="33"/>
      <c r="D210" s="33"/>
    </row>
    <row r="211" spans="1:4">
      <c r="A211" s="33"/>
      <c r="B211" s="33"/>
      <c r="C211" s="33"/>
      <c r="D211" s="33"/>
    </row>
    <row r="212" spans="1:4">
      <c r="A212" s="33"/>
      <c r="B212" s="33"/>
      <c r="C212" s="33"/>
      <c r="D212" s="33"/>
    </row>
    <row r="213" spans="1:4">
      <c r="A213" s="33"/>
      <c r="B213" s="33"/>
      <c r="C213" s="33"/>
      <c r="D213" s="33"/>
    </row>
    <row r="214" spans="1:4">
      <c r="A214" s="33"/>
      <c r="B214" s="33"/>
      <c r="C214" s="33"/>
      <c r="D214" s="33"/>
    </row>
    <row r="215" spans="1:4">
      <c r="A215" s="33"/>
      <c r="B215" s="33"/>
      <c r="C215" s="33"/>
      <c r="D215" s="33"/>
    </row>
    <row r="216" spans="1:4">
      <c r="A216" s="33"/>
      <c r="B216" s="33"/>
      <c r="C216" s="33"/>
      <c r="D216" s="33"/>
    </row>
    <row r="217" spans="1:4">
      <c r="A217" s="33"/>
      <c r="B217" s="33"/>
      <c r="C217" s="33"/>
      <c r="D217" s="33"/>
    </row>
    <row r="218" spans="1:4">
      <c r="A218" s="33"/>
      <c r="B218" s="33"/>
      <c r="C218" s="33"/>
      <c r="D218" s="33"/>
    </row>
    <row r="219" spans="1:4">
      <c r="A219" s="33"/>
      <c r="B219" s="33"/>
      <c r="C219" s="33"/>
      <c r="D219" s="33"/>
    </row>
    <row r="220" spans="1:4">
      <c r="A220" s="33"/>
      <c r="B220" s="33"/>
      <c r="C220" s="33"/>
      <c r="D220" s="33"/>
    </row>
    <row r="221" spans="1:4">
      <c r="A221" s="33"/>
      <c r="B221" s="33"/>
      <c r="C221" s="33"/>
      <c r="D221" s="33"/>
    </row>
    <row r="222" spans="1:4">
      <c r="A222" s="33"/>
      <c r="B222" s="33"/>
      <c r="C222" s="33"/>
      <c r="D222" s="33"/>
    </row>
    <row r="223" spans="1:4">
      <c r="A223" s="33"/>
      <c r="B223" s="33"/>
      <c r="C223" s="33"/>
      <c r="D223" s="33"/>
    </row>
    <row r="224" spans="1:4">
      <c r="A224" s="33"/>
      <c r="B224" s="33"/>
      <c r="C224" s="33"/>
      <c r="D224" s="33"/>
    </row>
    <row r="225" spans="1:4">
      <c r="A225" s="33"/>
      <c r="B225" s="33"/>
      <c r="C225" s="33"/>
      <c r="D225" s="33"/>
    </row>
    <row r="226" spans="1:4">
      <c r="A226" s="33"/>
      <c r="B226" s="33"/>
      <c r="C226" s="33"/>
      <c r="D226" s="33"/>
    </row>
    <row r="227" spans="1:4">
      <c r="A227" s="33"/>
      <c r="B227" s="33"/>
      <c r="C227" s="33"/>
      <c r="D227" s="33"/>
    </row>
    <row r="228" spans="1:4">
      <c r="A228" s="33"/>
      <c r="B228" s="33"/>
      <c r="C228" s="33"/>
      <c r="D228" s="33"/>
    </row>
    <row r="229" spans="1:4">
      <c r="A229" s="33"/>
      <c r="B229" s="33"/>
      <c r="C229" s="33"/>
      <c r="D229" s="33"/>
    </row>
    <row r="230" spans="1:4">
      <c r="A230" s="33"/>
      <c r="B230" s="33"/>
      <c r="C230" s="33"/>
      <c r="D230" s="33"/>
    </row>
    <row r="231" spans="1:4">
      <c r="A231" s="33"/>
      <c r="B231" s="33"/>
      <c r="C231" s="33"/>
      <c r="D231" s="33"/>
    </row>
    <row r="232" spans="1:4">
      <c r="A232" s="33"/>
      <c r="B232" s="33"/>
      <c r="C232" s="33"/>
      <c r="D232" s="33"/>
    </row>
    <row r="233" spans="1:4">
      <c r="A233" s="33"/>
      <c r="B233" s="33"/>
      <c r="C233" s="33"/>
      <c r="D233" s="33"/>
    </row>
    <row r="234" spans="1:4">
      <c r="A234" s="33"/>
      <c r="B234" s="33"/>
      <c r="C234" s="33"/>
      <c r="D234" s="33"/>
    </row>
    <row r="235" spans="1:4">
      <c r="A235" s="33"/>
      <c r="B235" s="33"/>
      <c r="C235" s="33"/>
      <c r="D235" s="33"/>
    </row>
    <row r="236" spans="1:4">
      <c r="A236" s="33"/>
      <c r="B236" s="33"/>
      <c r="C236" s="33"/>
      <c r="D236" s="33"/>
    </row>
    <row r="237" spans="1:4">
      <c r="A237" s="33"/>
      <c r="B237" s="33"/>
      <c r="C237" s="33"/>
      <c r="D237" s="33"/>
    </row>
    <row r="238" spans="1:4">
      <c r="A238" s="33"/>
      <c r="B238" s="33"/>
      <c r="C238" s="33"/>
      <c r="D238" s="33"/>
    </row>
    <row r="239" spans="1:4">
      <c r="A239" s="33"/>
      <c r="B239" s="33"/>
      <c r="C239" s="33"/>
      <c r="D239" s="33"/>
    </row>
    <row r="240" spans="1:4">
      <c r="A240" s="33"/>
      <c r="B240" s="33"/>
      <c r="C240" s="33"/>
      <c r="D240" s="33"/>
    </row>
    <row r="241" spans="1:4">
      <c r="A241" s="33"/>
      <c r="B241" s="33"/>
      <c r="C241" s="33"/>
      <c r="D241" s="33"/>
    </row>
    <row r="242" spans="1:4">
      <c r="A242" s="33"/>
      <c r="B242" s="33"/>
      <c r="C242" s="33"/>
      <c r="D242" s="33"/>
    </row>
    <row r="243" spans="1:4">
      <c r="A243" s="33"/>
      <c r="B243" s="33"/>
      <c r="C243" s="33"/>
      <c r="D243" s="33"/>
    </row>
    <row r="244" spans="1:4">
      <c r="A244" s="33"/>
      <c r="B244" s="33"/>
      <c r="C244" s="33"/>
      <c r="D244" s="33"/>
    </row>
    <row r="245" spans="1:4">
      <c r="A245" s="33"/>
      <c r="B245" s="33"/>
      <c r="C245" s="33"/>
      <c r="D245" s="33"/>
    </row>
    <row r="246" spans="1:4">
      <c r="A246" s="33"/>
      <c r="B246" s="33"/>
      <c r="C246" s="33"/>
      <c r="D246" s="33"/>
    </row>
    <row r="247" spans="1:4">
      <c r="A247" s="33"/>
      <c r="B247" s="33"/>
      <c r="C247" s="33"/>
      <c r="D247" s="33"/>
    </row>
    <row r="248" spans="1:4">
      <c r="A248" s="33"/>
      <c r="B248" s="33"/>
      <c r="C248" s="33"/>
      <c r="D248" s="33"/>
    </row>
    <row r="249" spans="1:4">
      <c r="A249" s="33"/>
      <c r="B249" s="33"/>
      <c r="C249" s="33"/>
      <c r="D249" s="33"/>
    </row>
    <row r="250" spans="1:4">
      <c r="A250" s="33"/>
      <c r="B250" s="33"/>
      <c r="C250" s="33"/>
      <c r="D250" s="33"/>
    </row>
    <row r="251" spans="1:4">
      <c r="A251" s="33"/>
      <c r="B251" s="33"/>
      <c r="C251" s="33"/>
      <c r="D251" s="33"/>
    </row>
  </sheetData>
  <mergeCells count="6">
    <mergeCell ref="D7:F7"/>
    <mergeCell ref="A1:F1"/>
    <mergeCell ref="A2:F2"/>
    <mergeCell ref="A3:F3"/>
    <mergeCell ref="A4:F4"/>
    <mergeCell ref="A6:F6"/>
  </mergeCells>
  <pageMargins left="0.7" right="0.7" top="0.75" bottom="0.75" header="0.3" footer="0.3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0"/>
  <sheetViews>
    <sheetView view="pageBreakPreview" zoomScaleSheetLayoutView="100" workbookViewId="0">
      <selection activeCell="E13" sqref="E13"/>
    </sheetView>
  </sheetViews>
  <sheetFormatPr defaultRowHeight="15"/>
  <cols>
    <col min="1" max="1" width="7.140625" bestFit="1" customWidth="1"/>
    <col min="2" max="2" width="63" customWidth="1"/>
    <col min="3" max="3" width="6" customWidth="1"/>
    <col min="4" max="4" width="17.7109375" customWidth="1"/>
    <col min="5" max="5" width="16.28515625" customWidth="1"/>
    <col min="6" max="6" width="16.5703125" customWidth="1"/>
    <col min="258" max="258" width="63" customWidth="1"/>
    <col min="259" max="259" width="14.85546875" customWidth="1"/>
    <col min="260" max="260" width="16" customWidth="1"/>
    <col min="514" max="514" width="63" customWidth="1"/>
    <col min="515" max="515" width="14.85546875" customWidth="1"/>
    <col min="516" max="516" width="16" customWidth="1"/>
    <col min="770" max="770" width="63" customWidth="1"/>
    <col min="771" max="771" width="14.85546875" customWidth="1"/>
    <col min="772" max="772" width="16" customWidth="1"/>
    <col min="1026" max="1026" width="63" customWidth="1"/>
    <col min="1027" max="1027" width="14.85546875" customWidth="1"/>
    <col min="1028" max="1028" width="16" customWidth="1"/>
    <col min="1282" max="1282" width="63" customWidth="1"/>
    <col min="1283" max="1283" width="14.85546875" customWidth="1"/>
    <col min="1284" max="1284" width="16" customWidth="1"/>
    <col min="1538" max="1538" width="63" customWidth="1"/>
    <col min="1539" max="1539" width="14.85546875" customWidth="1"/>
    <col min="1540" max="1540" width="16" customWidth="1"/>
    <col min="1794" max="1794" width="63" customWidth="1"/>
    <col min="1795" max="1795" width="14.85546875" customWidth="1"/>
    <col min="1796" max="1796" width="16" customWidth="1"/>
    <col min="2050" max="2050" width="63" customWidth="1"/>
    <col min="2051" max="2051" width="14.85546875" customWidth="1"/>
    <col min="2052" max="2052" width="16" customWidth="1"/>
    <col min="2306" max="2306" width="63" customWidth="1"/>
    <col min="2307" max="2307" width="14.85546875" customWidth="1"/>
    <col min="2308" max="2308" width="16" customWidth="1"/>
    <col min="2562" max="2562" width="63" customWidth="1"/>
    <col min="2563" max="2563" width="14.85546875" customWidth="1"/>
    <col min="2564" max="2564" width="16" customWidth="1"/>
    <col min="2818" max="2818" width="63" customWidth="1"/>
    <col min="2819" max="2819" width="14.85546875" customWidth="1"/>
    <col min="2820" max="2820" width="16" customWidth="1"/>
    <col min="3074" max="3074" width="63" customWidth="1"/>
    <col min="3075" max="3075" width="14.85546875" customWidth="1"/>
    <col min="3076" max="3076" width="16" customWidth="1"/>
    <col min="3330" max="3330" width="63" customWidth="1"/>
    <col min="3331" max="3331" width="14.85546875" customWidth="1"/>
    <col min="3332" max="3332" width="16" customWidth="1"/>
    <col min="3586" max="3586" width="63" customWidth="1"/>
    <col min="3587" max="3587" width="14.85546875" customWidth="1"/>
    <col min="3588" max="3588" width="16" customWidth="1"/>
    <col min="3842" max="3842" width="63" customWidth="1"/>
    <col min="3843" max="3843" width="14.85546875" customWidth="1"/>
    <col min="3844" max="3844" width="16" customWidth="1"/>
    <col min="4098" max="4098" width="63" customWidth="1"/>
    <col min="4099" max="4099" width="14.85546875" customWidth="1"/>
    <col min="4100" max="4100" width="16" customWidth="1"/>
    <col min="4354" max="4354" width="63" customWidth="1"/>
    <col min="4355" max="4355" width="14.85546875" customWidth="1"/>
    <col min="4356" max="4356" width="16" customWidth="1"/>
    <col min="4610" max="4610" width="63" customWidth="1"/>
    <col min="4611" max="4611" width="14.85546875" customWidth="1"/>
    <col min="4612" max="4612" width="16" customWidth="1"/>
    <col min="4866" max="4866" width="63" customWidth="1"/>
    <col min="4867" max="4867" width="14.85546875" customWidth="1"/>
    <col min="4868" max="4868" width="16" customWidth="1"/>
    <col min="5122" max="5122" width="63" customWidth="1"/>
    <col min="5123" max="5123" width="14.85546875" customWidth="1"/>
    <col min="5124" max="5124" width="16" customWidth="1"/>
    <col min="5378" max="5378" width="63" customWidth="1"/>
    <col min="5379" max="5379" width="14.85546875" customWidth="1"/>
    <col min="5380" max="5380" width="16" customWidth="1"/>
    <col min="5634" max="5634" width="63" customWidth="1"/>
    <col min="5635" max="5635" width="14.85546875" customWidth="1"/>
    <col min="5636" max="5636" width="16" customWidth="1"/>
    <col min="5890" max="5890" width="63" customWidth="1"/>
    <col min="5891" max="5891" width="14.85546875" customWidth="1"/>
    <col min="5892" max="5892" width="16" customWidth="1"/>
    <col min="6146" max="6146" width="63" customWidth="1"/>
    <col min="6147" max="6147" width="14.85546875" customWidth="1"/>
    <col min="6148" max="6148" width="16" customWidth="1"/>
    <col min="6402" max="6402" width="63" customWidth="1"/>
    <col min="6403" max="6403" width="14.85546875" customWidth="1"/>
    <col min="6404" max="6404" width="16" customWidth="1"/>
    <col min="6658" max="6658" width="63" customWidth="1"/>
    <col min="6659" max="6659" width="14.85546875" customWidth="1"/>
    <col min="6660" max="6660" width="16" customWidth="1"/>
    <col min="6914" max="6914" width="63" customWidth="1"/>
    <col min="6915" max="6915" width="14.85546875" customWidth="1"/>
    <col min="6916" max="6916" width="16" customWidth="1"/>
    <col min="7170" max="7170" width="63" customWidth="1"/>
    <col min="7171" max="7171" width="14.85546875" customWidth="1"/>
    <col min="7172" max="7172" width="16" customWidth="1"/>
    <col min="7426" max="7426" width="63" customWidth="1"/>
    <col min="7427" max="7427" width="14.85546875" customWidth="1"/>
    <col min="7428" max="7428" width="16" customWidth="1"/>
    <col min="7682" max="7682" width="63" customWidth="1"/>
    <col min="7683" max="7683" width="14.85546875" customWidth="1"/>
    <col min="7684" max="7684" width="16" customWidth="1"/>
    <col min="7938" max="7938" width="63" customWidth="1"/>
    <col min="7939" max="7939" width="14.85546875" customWidth="1"/>
    <col min="7940" max="7940" width="16" customWidth="1"/>
    <col min="8194" max="8194" width="63" customWidth="1"/>
    <col min="8195" max="8195" width="14.85546875" customWidth="1"/>
    <col min="8196" max="8196" width="16" customWidth="1"/>
    <col min="8450" max="8450" width="63" customWidth="1"/>
    <col min="8451" max="8451" width="14.85546875" customWidth="1"/>
    <col min="8452" max="8452" width="16" customWidth="1"/>
    <col min="8706" max="8706" width="63" customWidth="1"/>
    <col min="8707" max="8707" width="14.85546875" customWidth="1"/>
    <col min="8708" max="8708" width="16" customWidth="1"/>
    <col min="8962" max="8962" width="63" customWidth="1"/>
    <col min="8963" max="8963" width="14.85546875" customWidth="1"/>
    <col min="8964" max="8964" width="16" customWidth="1"/>
    <col min="9218" max="9218" width="63" customWidth="1"/>
    <col min="9219" max="9219" width="14.85546875" customWidth="1"/>
    <col min="9220" max="9220" width="16" customWidth="1"/>
    <col min="9474" max="9474" width="63" customWidth="1"/>
    <col min="9475" max="9475" width="14.85546875" customWidth="1"/>
    <col min="9476" max="9476" width="16" customWidth="1"/>
    <col min="9730" max="9730" width="63" customWidth="1"/>
    <col min="9731" max="9731" width="14.85546875" customWidth="1"/>
    <col min="9732" max="9732" width="16" customWidth="1"/>
    <col min="9986" max="9986" width="63" customWidth="1"/>
    <col min="9987" max="9987" width="14.85546875" customWidth="1"/>
    <col min="9988" max="9988" width="16" customWidth="1"/>
    <col min="10242" max="10242" width="63" customWidth="1"/>
    <col min="10243" max="10243" width="14.85546875" customWidth="1"/>
    <col min="10244" max="10244" width="16" customWidth="1"/>
    <col min="10498" max="10498" width="63" customWidth="1"/>
    <col min="10499" max="10499" width="14.85546875" customWidth="1"/>
    <col min="10500" max="10500" width="16" customWidth="1"/>
    <col min="10754" max="10754" width="63" customWidth="1"/>
    <col min="10755" max="10755" width="14.85546875" customWidth="1"/>
    <col min="10756" max="10756" width="16" customWidth="1"/>
    <col min="11010" max="11010" width="63" customWidth="1"/>
    <col min="11011" max="11011" width="14.85546875" customWidth="1"/>
    <col min="11012" max="11012" width="16" customWidth="1"/>
    <col min="11266" max="11266" width="63" customWidth="1"/>
    <col min="11267" max="11267" width="14.85546875" customWidth="1"/>
    <col min="11268" max="11268" width="16" customWidth="1"/>
    <col min="11522" max="11522" width="63" customWidth="1"/>
    <col min="11523" max="11523" width="14.85546875" customWidth="1"/>
    <col min="11524" max="11524" width="16" customWidth="1"/>
    <col min="11778" max="11778" width="63" customWidth="1"/>
    <col min="11779" max="11779" width="14.85546875" customWidth="1"/>
    <col min="11780" max="11780" width="16" customWidth="1"/>
    <col min="12034" max="12034" width="63" customWidth="1"/>
    <col min="12035" max="12035" width="14.85546875" customWidth="1"/>
    <col min="12036" max="12036" width="16" customWidth="1"/>
    <col min="12290" max="12290" width="63" customWidth="1"/>
    <col min="12291" max="12291" width="14.85546875" customWidth="1"/>
    <col min="12292" max="12292" width="16" customWidth="1"/>
    <col min="12546" max="12546" width="63" customWidth="1"/>
    <col min="12547" max="12547" width="14.85546875" customWidth="1"/>
    <col min="12548" max="12548" width="16" customWidth="1"/>
    <col min="12802" max="12802" width="63" customWidth="1"/>
    <col min="12803" max="12803" width="14.85546875" customWidth="1"/>
    <col min="12804" max="12804" width="16" customWidth="1"/>
    <col min="13058" max="13058" width="63" customWidth="1"/>
    <col min="13059" max="13059" width="14.85546875" customWidth="1"/>
    <col min="13060" max="13060" width="16" customWidth="1"/>
    <col min="13314" max="13314" width="63" customWidth="1"/>
    <col min="13315" max="13315" width="14.85546875" customWidth="1"/>
    <col min="13316" max="13316" width="16" customWidth="1"/>
    <col min="13570" max="13570" width="63" customWidth="1"/>
    <col min="13571" max="13571" width="14.85546875" customWidth="1"/>
    <col min="13572" max="13572" width="16" customWidth="1"/>
    <col min="13826" max="13826" width="63" customWidth="1"/>
    <col min="13827" max="13827" width="14.85546875" customWidth="1"/>
    <col min="13828" max="13828" width="16" customWidth="1"/>
    <col min="14082" max="14082" width="63" customWidth="1"/>
    <col min="14083" max="14083" width="14.85546875" customWidth="1"/>
    <col min="14084" max="14084" width="16" customWidth="1"/>
    <col min="14338" max="14338" width="63" customWidth="1"/>
    <col min="14339" max="14339" width="14.85546875" customWidth="1"/>
    <col min="14340" max="14340" width="16" customWidth="1"/>
    <col min="14594" max="14594" width="63" customWidth="1"/>
    <col min="14595" max="14595" width="14.85546875" customWidth="1"/>
    <col min="14596" max="14596" width="16" customWidth="1"/>
    <col min="14850" max="14850" width="63" customWidth="1"/>
    <col min="14851" max="14851" width="14.85546875" customWidth="1"/>
    <col min="14852" max="14852" width="16" customWidth="1"/>
    <col min="15106" max="15106" width="63" customWidth="1"/>
    <col min="15107" max="15107" width="14.85546875" customWidth="1"/>
    <col min="15108" max="15108" width="16" customWidth="1"/>
    <col min="15362" max="15362" width="63" customWidth="1"/>
    <col min="15363" max="15363" width="14.85546875" customWidth="1"/>
    <col min="15364" max="15364" width="16" customWidth="1"/>
    <col min="15618" max="15618" width="63" customWidth="1"/>
    <col min="15619" max="15619" width="14.85546875" customWidth="1"/>
    <col min="15620" max="15620" width="16" customWidth="1"/>
    <col min="15874" max="15874" width="63" customWidth="1"/>
    <col min="15875" max="15875" width="14.85546875" customWidth="1"/>
    <col min="15876" max="15876" width="16" customWidth="1"/>
    <col min="16130" max="16130" width="63" customWidth="1"/>
    <col min="16131" max="16131" width="14.85546875" customWidth="1"/>
    <col min="16132" max="16132" width="16" customWidth="1"/>
  </cols>
  <sheetData>
    <row r="1" spans="1:6">
      <c r="A1" s="134" t="s">
        <v>337</v>
      </c>
      <c r="B1" s="134"/>
      <c r="C1" s="134"/>
      <c r="D1" s="134"/>
      <c r="E1" s="134"/>
      <c r="F1" s="134"/>
    </row>
    <row r="2" spans="1:6">
      <c r="A2" s="134" t="s">
        <v>87</v>
      </c>
      <c r="B2" s="134"/>
      <c r="C2" s="134"/>
      <c r="D2" s="134"/>
      <c r="E2" s="134"/>
      <c r="F2" s="134"/>
    </row>
    <row r="3" spans="1:6">
      <c r="A3" s="134" t="s">
        <v>86</v>
      </c>
      <c r="B3" s="134"/>
      <c r="C3" s="134"/>
      <c r="D3" s="134"/>
      <c r="E3" s="134"/>
      <c r="F3" s="134"/>
    </row>
    <row r="4" spans="1:6">
      <c r="A4" s="134" t="s">
        <v>340</v>
      </c>
      <c r="B4" s="134"/>
      <c r="C4" s="134"/>
      <c r="D4" s="134"/>
      <c r="E4" s="134"/>
      <c r="F4" s="134"/>
    </row>
    <row r="5" spans="1:6">
      <c r="A5" s="116"/>
      <c r="B5" s="117"/>
      <c r="C5" s="117"/>
    </row>
    <row r="6" spans="1:6" ht="34.5" customHeight="1">
      <c r="A6" s="140" t="s">
        <v>325</v>
      </c>
      <c r="B6" s="140"/>
      <c r="C6" s="140"/>
      <c r="D6" s="140"/>
      <c r="E6" s="140"/>
      <c r="F6" s="140"/>
    </row>
    <row r="7" spans="1:6">
      <c r="A7" s="118"/>
      <c r="B7" s="118"/>
      <c r="C7" s="115"/>
      <c r="D7" s="115" t="s">
        <v>85</v>
      </c>
    </row>
    <row r="8" spans="1:6" ht="33">
      <c r="A8" s="121" t="s">
        <v>326</v>
      </c>
      <c r="B8" s="138" t="s">
        <v>327</v>
      </c>
      <c r="C8" s="139"/>
      <c r="D8" s="123" t="s">
        <v>189</v>
      </c>
      <c r="E8" s="122" t="s">
        <v>238</v>
      </c>
      <c r="F8" s="122" t="s">
        <v>239</v>
      </c>
    </row>
    <row r="9" spans="1:6" ht="16.5">
      <c r="A9" s="120"/>
      <c r="B9" s="141" t="s">
        <v>328</v>
      </c>
      <c r="C9" s="142"/>
      <c r="D9" s="124">
        <f>D10+D12</f>
        <v>10135451</v>
      </c>
      <c r="E9" s="124">
        <f>E10+E12</f>
        <v>0</v>
      </c>
      <c r="F9" s="124">
        <f>F10+F12</f>
        <v>10135451</v>
      </c>
    </row>
    <row r="10" spans="1:6" ht="16.5">
      <c r="A10" s="119" t="s">
        <v>329</v>
      </c>
      <c r="B10" s="143" t="s">
        <v>330</v>
      </c>
      <c r="C10" s="144"/>
      <c r="D10" s="125">
        <f>D11</f>
        <v>1029562</v>
      </c>
      <c r="E10" s="125">
        <f>E11</f>
        <v>0</v>
      </c>
      <c r="F10" s="125">
        <f>F11</f>
        <v>1029562</v>
      </c>
    </row>
    <row r="11" spans="1:6" ht="45" customHeight="1">
      <c r="A11" s="121" t="s">
        <v>331</v>
      </c>
      <c r="B11" s="145" t="s">
        <v>332</v>
      </c>
      <c r="C11" s="146"/>
      <c r="D11" s="126">
        <v>1029562</v>
      </c>
      <c r="E11" s="126"/>
      <c r="F11" s="126">
        <f>D11+E11</f>
        <v>1029562</v>
      </c>
    </row>
    <row r="12" spans="1:6" ht="16.5">
      <c r="A12" s="121" t="s">
        <v>333</v>
      </c>
      <c r="B12" s="143" t="s">
        <v>334</v>
      </c>
      <c r="C12" s="144"/>
      <c r="D12" s="125">
        <f>D13</f>
        <v>9105889</v>
      </c>
      <c r="E12" s="125">
        <f>E13</f>
        <v>0</v>
      </c>
      <c r="F12" s="125">
        <f>F13</f>
        <v>9105889</v>
      </c>
    </row>
    <row r="13" spans="1:6" ht="30" customHeight="1">
      <c r="A13" s="121" t="s">
        <v>331</v>
      </c>
      <c r="B13" s="145" t="s">
        <v>335</v>
      </c>
      <c r="C13" s="146"/>
      <c r="D13" s="126">
        <v>9105889</v>
      </c>
      <c r="E13" s="126"/>
      <c r="F13" s="126">
        <f>D13+E13</f>
        <v>9105889</v>
      </c>
    </row>
    <row r="15" spans="1:6" ht="37.5" customHeight="1">
      <c r="A15" s="140" t="s">
        <v>336</v>
      </c>
      <c r="B15" s="140"/>
      <c r="C15" s="140"/>
      <c r="D15" s="140"/>
      <c r="E15" s="140"/>
      <c r="F15" s="140"/>
    </row>
    <row r="16" spans="1:6">
      <c r="A16" s="118"/>
      <c r="B16" s="118"/>
      <c r="C16" s="115"/>
      <c r="D16" s="115" t="s">
        <v>85</v>
      </c>
    </row>
    <row r="17" spans="1:6" ht="33">
      <c r="A17" s="121" t="s">
        <v>326</v>
      </c>
      <c r="B17" s="138" t="s">
        <v>327</v>
      </c>
      <c r="C17" s="139"/>
      <c r="D17" s="123" t="s">
        <v>189</v>
      </c>
      <c r="E17" s="122" t="s">
        <v>238</v>
      </c>
      <c r="F17" s="122" t="s">
        <v>239</v>
      </c>
    </row>
    <row r="18" spans="1:6" ht="16.5">
      <c r="A18" s="120"/>
      <c r="B18" s="141" t="s">
        <v>328</v>
      </c>
      <c r="C18" s="142"/>
      <c r="D18" s="127">
        <f>D19+D20</f>
        <v>27229527.41</v>
      </c>
      <c r="E18" s="127">
        <f t="shared" ref="E18:F18" si="0">E19+E20</f>
        <v>4193943.23</v>
      </c>
      <c r="F18" s="127">
        <f t="shared" si="0"/>
        <v>31423470.640000001</v>
      </c>
    </row>
    <row r="19" spans="1:6" ht="31.5" customHeight="1">
      <c r="A19" s="121" t="s">
        <v>329</v>
      </c>
      <c r="B19" s="143" t="s">
        <v>241</v>
      </c>
      <c r="C19" s="144"/>
      <c r="D19" s="128">
        <v>17129076.41</v>
      </c>
      <c r="E19" s="128">
        <v>428905.25</v>
      </c>
      <c r="F19" s="128">
        <f>D19+E19</f>
        <v>17557981.66</v>
      </c>
    </row>
    <row r="20" spans="1:6" ht="32.25" customHeight="1">
      <c r="A20" s="121" t="s">
        <v>333</v>
      </c>
      <c r="B20" s="143" t="s">
        <v>139</v>
      </c>
      <c r="C20" s="144"/>
      <c r="D20" s="129">
        <v>10100451</v>
      </c>
      <c r="E20" s="129">
        <v>3765037.98</v>
      </c>
      <c r="F20" s="128">
        <f>D20+E20</f>
        <v>13865488.98</v>
      </c>
    </row>
  </sheetData>
  <mergeCells count="16">
    <mergeCell ref="A15:F15"/>
    <mergeCell ref="B17:C17"/>
    <mergeCell ref="B18:C18"/>
    <mergeCell ref="B19:C19"/>
    <mergeCell ref="B20:C20"/>
    <mergeCell ref="B9:C9"/>
    <mergeCell ref="B10:C10"/>
    <mergeCell ref="B11:C11"/>
    <mergeCell ref="B12:C12"/>
    <mergeCell ref="B13:C13"/>
    <mergeCell ref="B8:C8"/>
    <mergeCell ref="A1:F1"/>
    <mergeCell ref="A2:F2"/>
    <mergeCell ref="A3:F3"/>
    <mergeCell ref="A4:F4"/>
    <mergeCell ref="A6:F6"/>
  </mergeCells>
  <pageMargins left="0.70866141732283472" right="0.11811023622047245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1-доходы 19</vt:lpstr>
      <vt:lpstr>2-  ведом 19</vt:lpstr>
      <vt:lpstr>3-  раздел 19 </vt:lpstr>
      <vt:lpstr>4-целевые 19</vt:lpstr>
      <vt:lpstr>прил. 5 трансф.</vt:lpstr>
      <vt:lpstr>'прил. 5 трансф.'!Область_печати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User8</cp:lastModifiedBy>
  <cp:lastPrinted>2019-12-25T08:58:25Z</cp:lastPrinted>
  <dcterms:created xsi:type="dcterms:W3CDTF">2013-12-06T14:50:21Z</dcterms:created>
  <dcterms:modified xsi:type="dcterms:W3CDTF">2019-12-25T09:43:14Z</dcterms:modified>
</cp:coreProperties>
</file>