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схема" sheetId="1" r:id="rId1"/>
  </sheets>
  <definedNames>
    <definedName name="_xlnm.Print_Titles" localSheetId="0">'схема'!$4:$4</definedName>
  </definedNames>
  <calcPr fullCalcOnLoad="1"/>
</workbook>
</file>

<file path=xl/sharedStrings.xml><?xml version="1.0" encoding="utf-8"?>
<sst xmlns="http://schemas.openxmlformats.org/spreadsheetml/2006/main" count="164" uniqueCount="151">
  <si>
    <t>Наименование показателей</t>
  </si>
  <si>
    <t>Д О Х О Д 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</si>
  <si>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</si>
  <si>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</si>
  <si>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</si>
  <si>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</si>
  <si>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Налоги на совокупный доход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</si>
  <si>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</si>
  <si>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</si>
  <si>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000 1 05 01010 01 0000 110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</si>
  <si>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</si>
  <si>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</si>
  <si>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Налоги на имущество</t>
  </si>
  <si>
    <t>000 1 06 00000 00 0000 000</t>
  </si>
  <si>
    <t>000 1 11 00000 00 0000 000</t>
  </si>
  <si>
    <t>Штрафные санкции, возмещение ущерба</t>
  </si>
  <si>
    <t xml:space="preserve">000 1 16 00000 00 0000 000 </t>
  </si>
  <si>
    <t>Прочие неналоговые доходы</t>
  </si>
  <si>
    <t>000 1 17 00000 00 0000 000</t>
  </si>
  <si>
    <t>Итого собственных доходов</t>
  </si>
  <si>
    <t>000 1 11 05030 00 0000 120</t>
  </si>
  <si>
    <t>000 1 01 02000 01 0000 110</t>
  </si>
  <si>
    <t>000 1 11 05010 00 0000 120</t>
  </si>
  <si>
    <t>Невыясненные поступления</t>
  </si>
  <si>
    <t xml:space="preserve">000 1 17 01 01000 00 0000 180 </t>
  </si>
  <si>
    <t>000 1 17 05000 00 0000 180</t>
  </si>
  <si>
    <t>Доходы от использования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</si>
  <si>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 от продажи права на заключение договоров аренды указанных земельных участков</t>
  </si>
  <si>
    <t>X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</si>
  <si>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</si>
  <si>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</si>
  <si>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</si>
  <si>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</si>
  <si>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от других бюджетов бюджетной системы Российской Федерации</t>
  </si>
  <si>
    <t>Всего доходов</t>
  </si>
  <si>
    <t>000 8 50 00000 00 0000 000</t>
  </si>
  <si>
    <t>Доходы от сдачи в аренду имущества, находящегося в оперативном управлении муниципальных органов государственной власти, органов местного самоуправления , государственных внебюджетных фондов и созданных ими  учреждений и в хозяйственном ведении  муниципальных унитарных предприятий</t>
  </si>
  <si>
    <t>Доходы от продажи материальных и нематериальных активов</t>
  </si>
  <si>
    <t>000 1 14 00000 00 0000 000</t>
  </si>
  <si>
    <t>Доходы от продажи земельных участков</t>
  </si>
  <si>
    <t>Код отчетности</t>
  </si>
  <si>
    <t>000 1 14 06000 00 0000 430</t>
  </si>
  <si>
    <t>Доходы от оказания платных услуг и компенсации затрат</t>
  </si>
  <si>
    <t>000 1 13 00000 00 0000 000</t>
  </si>
  <si>
    <t>% исполнения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</si>
  <si>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предприяий, в том числе казенных)</t>
  </si>
  <si>
    <t>000 1 14 02000 00 000 000</t>
  </si>
  <si>
    <t>Минимальный налог, зачисляемый в бюджеты субъектов Российской Федерации</t>
  </si>
  <si>
    <t>000 105 01050 01 0000 110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</si>
  <si>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</si>
  <si>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000 1 11 05020 00 0000 120</t>
  </si>
  <si>
    <t xml:space="preserve">Прочие неналоговые доходы </t>
  </si>
  <si>
    <t>Р А С Х О Д Ы</t>
  </si>
  <si>
    <t>Общегосударственные вопросы</t>
  </si>
  <si>
    <t>01 00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</si>
  <si>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</si>
  <si>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 xml:space="preserve">01 03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</si>
  <si>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</si>
  <si>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</si>
  <si>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</si>
  <si>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</si>
  <si>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</si>
  <si>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</si>
  <si>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</si>
  <si>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</si>
  <si>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</si>
  <si>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</si>
  <si>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</si>
  <si>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</si>
  <si>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04 00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</si>
  <si>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</si>
  <si>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</si>
  <si>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</si>
  <si>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</si>
  <si>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</si>
  <si>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</si>
  <si>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</si>
  <si>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</si>
  <si>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05 03</t>
  </si>
  <si>
    <t>Культура, кинематография, средства массовой информации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</si>
  <si>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</si>
  <si>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</si>
  <si>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</si>
  <si>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</si>
  <si>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</si>
  <si>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</si>
  <si>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</si>
  <si>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Физическая культура и спорт</t>
  </si>
  <si>
    <t>11 00</t>
  </si>
  <si>
    <t>Физическая культура</t>
  </si>
  <si>
    <t>11 01</t>
  </si>
  <si>
    <t>Обслуживание государственного внутреннего и муниципального долга</t>
  </si>
  <si>
    <t>13 01</t>
  </si>
  <si>
    <t>Итого расходов</t>
  </si>
  <si>
    <t>Х</t>
  </si>
  <si>
    <t>Дефицит бюджета  со знаком (-), профицит бюджета со знаком "+"</t>
  </si>
  <si>
    <t>НАЛОГИ НА ТОВАРЫ (РАБОТЫ, УСЛУГИ), РЕАЛИЗУЕМЫЕ НА ТЕРРИТОРИИ РОССИЙСКОЙ ФЕДЕРАЦИИ</t>
  </si>
  <si>
    <t>Прочие доходы</t>
  </si>
  <si>
    <t>000 1 13 01995 00 0000 130</t>
  </si>
  <si>
    <t>Налог на имущество физических лиц</t>
  </si>
  <si>
    <t>000 1 06 01030 13 0000 110</t>
  </si>
  <si>
    <t>000 1 03 00000 00 0000 000</t>
  </si>
  <si>
    <t>Земельный налог</t>
  </si>
  <si>
    <t>Земельный налог ,взимаемый по ставкам</t>
  </si>
  <si>
    <t>000 1 06 06030 00 0000 110</t>
  </si>
  <si>
    <t>000 1 06 06040 00 0000 110</t>
  </si>
  <si>
    <t xml:space="preserve">Прочие доходы от компенсации затрат </t>
  </si>
  <si>
    <t>Дотации  бюджетам поселений на выравнивание бюджетной обеспеченности</t>
  </si>
  <si>
    <t xml:space="preserve">Субвенции бюджетам поселений на осуществление первичноговоинского учета </t>
  </si>
  <si>
    <t>жилищное хозяйство</t>
  </si>
  <si>
    <t>05 01</t>
  </si>
  <si>
    <t>000 2 02 20000 00 0000 151</t>
  </si>
  <si>
    <t>Межбюджетные трансферты,передаваемые бюджетам для компенсации дополнительных расходов, возникших в результате решений, принятых органами власти другого уровня.</t>
  </si>
  <si>
    <t>000 2 02 40000 00 0000 151</t>
  </si>
  <si>
    <t>000 1 13 02065 00 0000 130</t>
  </si>
  <si>
    <t>01 07</t>
  </si>
  <si>
    <t>Проведение выборов</t>
  </si>
  <si>
    <t>Прочие безвозмездные поступления</t>
  </si>
  <si>
    <t>000 2 07 05000 00 0000 151</t>
  </si>
  <si>
    <t>11 05</t>
  </si>
  <si>
    <t>Массовый спорт областные</t>
  </si>
  <si>
    <t>Исполнение бюджета ГП "Поселок Воротынск"  за 2020 года</t>
  </si>
  <si>
    <t>План                            на 2020 год</t>
  </si>
  <si>
    <t xml:space="preserve">Исполнено      за 2020г           </t>
  </si>
  <si>
    <t>13593,2</t>
  </si>
  <si>
    <t>2517,8</t>
  </si>
  <si>
    <t>242,9</t>
  </si>
  <si>
    <t>581</t>
  </si>
  <si>
    <t>296,1</t>
  </si>
  <si>
    <t>2472,5</t>
  </si>
  <si>
    <t>57,3</t>
  </si>
  <si>
    <t>858,9</t>
  </si>
  <si>
    <t>10003,1</t>
  </si>
  <si>
    <t>000 2 02 1000 00 0000 151</t>
  </si>
  <si>
    <t>000 2 02 30000 00 0000 151</t>
  </si>
  <si>
    <t>Налог на профессиональный длход</t>
  </si>
  <si>
    <t>5759,7</t>
  </si>
  <si>
    <t>1052,2</t>
  </si>
  <si>
    <t>03 14</t>
  </si>
  <si>
    <t>Благоустройство  в том числе:</t>
  </si>
  <si>
    <t>Уличное освещение</t>
  </si>
  <si>
    <t>Субсидии бюджетным автономным учреждениям</t>
  </si>
  <si>
    <t>Формированиекомфортной гордской среды</t>
  </si>
  <si>
    <t>Комплексное развитие  сельских территорий</t>
  </si>
  <si>
    <t>Развитие общественной инфраструктуры</t>
  </si>
  <si>
    <t>Обеспечение финансовой устойчивости скейт парк</t>
  </si>
  <si>
    <t>Прочие мероприятия по благоустройстве городских округов и поселений</t>
  </si>
  <si>
    <t>9366,2</t>
  </si>
  <si>
    <t>35,4</t>
  </si>
  <si>
    <t xml:space="preserve">             </t>
  </si>
  <si>
    <t>Приложение №1  к решению Собрания представителей ГП "Поселок Воротынск"        от   30.03.2021г.  №11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</si>
</sst>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u val="single"/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172" fontId="4" fillId="0" borderId="16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72" fontId="4" fillId="0" borderId="17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9" fontId="3" fillId="0" borderId="17" xfId="0" applyNumberFormat="1" applyFont="1" applyBorder="1" applyAlignment="1">
      <alignment horizontal="right"/>
    </xf>
    <xf numFmtId="172" fontId="3" fillId="0" borderId="17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72" fontId="3" fillId="0" borderId="16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right"/>
    </xf>
    <xf numFmtId="172" fontId="4" fillId="0" borderId="16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right" wrapText="1"/>
    </xf>
    <xf numFmtId="172" fontId="4" fillId="0" borderId="16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right"/>
    </xf>
    <xf numFmtId="172" fontId="4" fillId="0" borderId="16" xfId="59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right"/>
    </xf>
    <xf numFmtId="172" fontId="3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73" fontId="4" fillId="0" borderId="16" xfId="0" applyNumberFormat="1" applyFont="1" applyBorder="1" applyAlignment="1">
      <alignment/>
    </xf>
    <xf numFmtId="173" fontId="4" fillId="0" borderId="16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49" fontId="7" fillId="0" borderId="20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right"/>
    </xf>
    <xf numFmtId="172" fontId="5" fillId="0" borderId="1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10" fillId="0" borderId="16" xfId="0" applyFont="1" applyBorder="1" applyAlignment="1">
      <alignment wrapText="1"/>
    </xf>
    <xf numFmtId="49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 wrapText="1"/>
    </xf>
    <xf numFmtId="49" fontId="11" fillId="0" borderId="16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 horizontal="left" vertical="center" wrapText="1"/>
    </xf>
    <xf numFmtId="172" fontId="11" fillId="0" borderId="16" xfId="0" applyNumberFormat="1" applyFont="1" applyBorder="1" applyAlignment="1">
      <alignment/>
    </xf>
    <xf numFmtId="0" fontId="10" fillId="0" borderId="16" xfId="0" applyFont="1" applyBorder="1" applyAlignment="1">
      <alignment horizontal="left" vertical="center" wrapText="1"/>
    </xf>
    <xf numFmtId="172" fontId="10" fillId="0" borderId="16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0" fontId="11" fillId="0" borderId="16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49" fontId="11" fillId="0" borderId="16" xfId="0" applyNumberFormat="1" applyFont="1" applyBorder="1" applyAlignment="1">
      <alignment wrapText="1"/>
    </xf>
    <xf numFmtId="49" fontId="10" fillId="0" borderId="16" xfId="0" applyNumberFormat="1" applyFont="1" applyBorder="1" applyAlignment="1">
      <alignment wrapText="1"/>
    </xf>
    <xf numFmtId="49" fontId="11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left" wrapText="1"/>
    </xf>
    <xf numFmtId="172" fontId="10" fillId="0" borderId="16" xfId="0" applyNumberFormat="1" applyFont="1" applyBorder="1" applyAlignment="1">
      <alignment/>
    </xf>
    <xf numFmtId="0" fontId="5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172" fontId="3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47.00390625" style="0" customWidth="1"/>
    <col min="2" max="2" width="26.125" style="9" customWidth="1"/>
    <col min="3" max="3" width="12.00390625" style="0" customWidth="1"/>
    <col min="4" max="4" width="13.75390625" style="0" customWidth="1"/>
    <col min="5" max="5" width="12.625" style="0" customWidth="1"/>
  </cols>
  <sheetData>
    <row r="1" spans="4:5" ht="77.25" customHeight="1">
      <c r="D1" s="104" t="s">
        <v>150</v>
      </c>
      <c r="E1" s="104"/>
    </row>
    <row r="2" spans="1:5" ht="31.5" customHeight="1" thickBot="1">
      <c r="A2" s="103" t="s">
        <v>121</v>
      </c>
      <c r="B2" s="103"/>
      <c r="C2" s="103"/>
      <c r="D2" s="103"/>
      <c r="E2" s="103"/>
    </row>
    <row r="3" spans="1:5" ht="1.5" customHeight="1" hidden="1" thickBot="1">
      <c r="A3" s="42"/>
      <c r="B3" s="43"/>
      <c r="C3" s="44"/>
      <c r="D3" s="44"/>
      <c r="E3" s="44"/>
    </row>
    <row r="4" spans="1:5" ht="114" customHeight="1">
      <c r="A4" s="45" t="s">
        <v>0</v>
      </c>
      <c r="B4" s="30" t="s">
        <v>40</v>
      </c>
      <c r="C4" s="46" t="s">
        <v>122</v>
      </c>
      <c r="D4" s="47" t="s">
        <v>123</v>
      </c>
      <c r="E4" s="47" t="s">
        <v>44</v>
      </c>
    </row>
    <row r="5" spans="1:5" ht="16.5">
      <c r="A5" s="48" t="s">
        <v>1</v>
      </c>
      <c r="B5" s="24" t="s">
        <v>2</v>
      </c>
      <c r="C5" s="40">
        <f>C8+C6+C9+C14+C20+C24+C27+C30+C31</f>
        <v>46052.00000000001</v>
      </c>
      <c r="D5" s="40">
        <f>D8+D6+D9+D14+D20+D24+D27+D30+D31</f>
        <v>46830.20000000001</v>
      </c>
      <c r="E5" s="22">
        <f aca="true" t="shared" si="0" ref="E5:E42">D5/C5*100</f>
        <v>101.68982888908191</v>
      </c>
    </row>
    <row r="6" spans="1:5" ht="16.5">
      <c r="A6" s="49" t="s">
        <v>3</v>
      </c>
      <c r="B6" s="14" t="s">
        <v>4</v>
      </c>
      <c r="C6" s="41">
        <f>C7</f>
        <v>13122.8</v>
      </c>
      <c r="D6" s="41" t="str">
        <f>D7</f>
        <v>13593,2</v>
      </c>
      <c r="E6" s="22">
        <f t="shared" si="0"/>
        <v>103.58460084738014</v>
      </c>
    </row>
    <row r="7" spans="1:5" ht="17.25" thickBot="1">
      <c r="A7" s="7" t="s">
        <v>5</v>
      </c>
      <c r="B7" s="50" t="s">
        <v>21</v>
      </c>
      <c r="C7" s="51">
        <v>13122.8</v>
      </c>
      <c r="D7" s="52" t="s">
        <v>124</v>
      </c>
      <c r="E7" s="62">
        <f t="shared" si="0"/>
        <v>103.58460084738014</v>
      </c>
    </row>
    <row r="8" spans="1:5" ht="50.25" thickBot="1">
      <c r="A8" s="98" t="s">
        <v>96</v>
      </c>
      <c r="B8" s="14" t="s">
        <v>101</v>
      </c>
      <c r="C8" s="37">
        <v>822.7</v>
      </c>
      <c r="D8" s="37">
        <v>895.8</v>
      </c>
      <c r="E8" s="22">
        <f t="shared" si="0"/>
        <v>108.88537741582593</v>
      </c>
    </row>
    <row r="9" spans="1:5" ht="16.5">
      <c r="A9" s="5" t="s">
        <v>6</v>
      </c>
      <c r="B9" s="15" t="s">
        <v>7</v>
      </c>
      <c r="C9" s="39">
        <f>C10+C11+C12</f>
        <v>6340.9</v>
      </c>
      <c r="D9" s="39">
        <f>D10+D11+D12+D13</f>
        <v>6504.7</v>
      </c>
      <c r="E9" s="22">
        <f t="shared" si="0"/>
        <v>102.58322951000648</v>
      </c>
    </row>
    <row r="10" spans="1:5" ht="44.25">
      <c r="A10" s="2" t="s">
        <v>8</v>
      </c>
      <c r="B10" s="18" t="s">
        <v>9</v>
      </c>
      <c r="C10" s="54">
        <v>5682</v>
      </c>
      <c r="D10" s="55" t="s">
        <v>136</v>
      </c>
      <c r="E10" s="62">
        <f t="shared" si="0"/>
        <v>101.3674762407603</v>
      </c>
    </row>
    <row r="11" spans="1:5" ht="57">
      <c r="A11" s="6" t="s">
        <v>10</v>
      </c>
      <c r="B11" s="56" t="s">
        <v>11</v>
      </c>
      <c r="C11" s="54">
        <v>658.2</v>
      </c>
      <c r="D11" s="54">
        <v>716.7</v>
      </c>
      <c r="E11" s="62">
        <f t="shared" si="0"/>
        <v>108.88787602552416</v>
      </c>
    </row>
    <row r="12" spans="1:5" ht="28.5">
      <c r="A12" s="6" t="s">
        <v>47</v>
      </c>
      <c r="B12" s="56" t="s">
        <v>48</v>
      </c>
      <c r="C12" s="54">
        <v>0.7</v>
      </c>
      <c r="D12" s="54">
        <v>0.8</v>
      </c>
      <c r="E12" s="62">
        <f t="shared" si="0"/>
        <v>114.2857142857143</v>
      </c>
    </row>
    <row r="13" spans="1:5" ht="16.5">
      <c r="A13" s="6" t="s">
        <v>135</v>
      </c>
      <c r="B13" s="56"/>
      <c r="C13" s="54"/>
      <c r="D13" s="54">
        <v>27.5</v>
      </c>
      <c r="E13" s="62"/>
    </row>
    <row r="14" spans="1:5" ht="16.5">
      <c r="A14" s="64" t="s">
        <v>12</v>
      </c>
      <c r="B14" s="16" t="s">
        <v>13</v>
      </c>
      <c r="C14" s="40">
        <f>C15+C17</f>
        <v>15503.7</v>
      </c>
      <c r="D14" s="40">
        <f>D15+D17</f>
        <v>15318.2</v>
      </c>
      <c r="E14" s="22">
        <f t="shared" si="0"/>
        <v>98.80351141985462</v>
      </c>
    </row>
    <row r="15" spans="1:5" ht="16.5">
      <c r="A15" s="99" t="s">
        <v>99</v>
      </c>
      <c r="B15" s="16" t="s">
        <v>13</v>
      </c>
      <c r="C15" s="40">
        <v>2420</v>
      </c>
      <c r="D15" s="40">
        <v>2517.8</v>
      </c>
      <c r="E15" s="22">
        <f aca="true" t="shared" si="1" ref="E15:E20">D15/C15*100</f>
        <v>104.0413223140496</v>
      </c>
    </row>
    <row r="16" spans="1:5" ht="16.5">
      <c r="A16" s="6" t="s">
        <v>99</v>
      </c>
      <c r="B16" s="53" t="s">
        <v>100</v>
      </c>
      <c r="C16" s="57">
        <v>2420</v>
      </c>
      <c r="D16" s="55" t="s">
        <v>125</v>
      </c>
      <c r="E16" s="22">
        <f t="shared" si="1"/>
        <v>104.0413223140496</v>
      </c>
    </row>
    <row r="17" spans="1:5" ht="16.5">
      <c r="A17" s="5" t="s">
        <v>102</v>
      </c>
      <c r="B17" s="17" t="s">
        <v>13</v>
      </c>
      <c r="C17" s="38">
        <f>C18+C19</f>
        <v>13083.7</v>
      </c>
      <c r="D17" s="38">
        <f>D18+D19</f>
        <v>12800.4</v>
      </c>
      <c r="E17" s="22">
        <f t="shared" si="1"/>
        <v>97.83471036480506</v>
      </c>
    </row>
    <row r="18" spans="1:5" ht="16.5">
      <c r="A18" s="6" t="s">
        <v>103</v>
      </c>
      <c r="B18" s="18" t="s">
        <v>104</v>
      </c>
      <c r="C18" s="54">
        <v>8183.7</v>
      </c>
      <c r="D18" s="57">
        <v>7867</v>
      </c>
      <c r="E18" s="22">
        <f t="shared" si="1"/>
        <v>96.13011229639406</v>
      </c>
    </row>
    <row r="19" spans="1:5" s="3" customFormat="1" ht="16.5">
      <c r="A19" s="6" t="s">
        <v>103</v>
      </c>
      <c r="B19" s="18" t="s">
        <v>105</v>
      </c>
      <c r="C19" s="100">
        <v>4900</v>
      </c>
      <c r="D19" s="100">
        <v>4933.4</v>
      </c>
      <c r="E19" s="22">
        <f t="shared" si="1"/>
        <v>100.68163265306123</v>
      </c>
    </row>
    <row r="20" spans="1:5" ht="45.75">
      <c r="A20" s="4" t="s">
        <v>26</v>
      </c>
      <c r="B20" s="15" t="s">
        <v>14</v>
      </c>
      <c r="C20" s="19">
        <f>C21+C23+C22</f>
        <v>1098</v>
      </c>
      <c r="D20" s="19">
        <f>D21+D22+D23</f>
        <v>1120</v>
      </c>
      <c r="E20" s="22">
        <f t="shared" si="1"/>
        <v>102.00364298724955</v>
      </c>
    </row>
    <row r="21" spans="1:5" ht="87">
      <c r="A21" s="2" t="s">
        <v>27</v>
      </c>
      <c r="B21" s="58" t="s">
        <v>22</v>
      </c>
      <c r="C21" s="34">
        <v>235</v>
      </c>
      <c r="D21" s="52" t="s">
        <v>126</v>
      </c>
      <c r="E21" s="62">
        <f t="shared" si="0"/>
        <v>103.36170212765958</v>
      </c>
    </row>
    <row r="22" spans="1:5" ht="115.5">
      <c r="A22" s="2" t="s">
        <v>49</v>
      </c>
      <c r="B22" s="58" t="s">
        <v>50</v>
      </c>
      <c r="C22" s="34">
        <v>567</v>
      </c>
      <c r="D22" s="52" t="s">
        <v>127</v>
      </c>
      <c r="E22" s="62">
        <f t="shared" si="0"/>
        <v>102.46913580246914</v>
      </c>
    </row>
    <row r="23" spans="1:5" ht="115.5">
      <c r="A23" s="2" t="s">
        <v>36</v>
      </c>
      <c r="B23" s="58" t="s">
        <v>20</v>
      </c>
      <c r="C23" s="54">
        <v>296</v>
      </c>
      <c r="D23" s="55" t="s">
        <v>128</v>
      </c>
      <c r="E23" s="62">
        <f t="shared" si="0"/>
        <v>100.03378378378378</v>
      </c>
    </row>
    <row r="24" spans="1:5" ht="30.75">
      <c r="A24" s="8" t="s">
        <v>42</v>
      </c>
      <c r="B24" s="15" t="s">
        <v>43</v>
      </c>
      <c r="C24" s="37">
        <f>C26+C25</f>
        <v>0</v>
      </c>
      <c r="D24" s="37">
        <f>D26+D25</f>
        <v>61.4</v>
      </c>
      <c r="E24" s="22"/>
    </row>
    <row r="25" spans="1:5" ht="16.5">
      <c r="A25" s="25" t="s">
        <v>97</v>
      </c>
      <c r="B25" s="18" t="s">
        <v>98</v>
      </c>
      <c r="C25" s="34"/>
      <c r="D25" s="34"/>
      <c r="E25" s="62"/>
    </row>
    <row r="26" spans="1:5" ht="16.5">
      <c r="A26" s="2" t="s">
        <v>106</v>
      </c>
      <c r="B26" s="18" t="s">
        <v>114</v>
      </c>
      <c r="C26" s="54"/>
      <c r="D26" s="57">
        <v>61.4</v>
      </c>
      <c r="E26" s="62"/>
    </row>
    <row r="27" spans="1:5" ht="30.75">
      <c r="A27" s="8" t="s">
        <v>37</v>
      </c>
      <c r="B27" s="15" t="s">
        <v>38</v>
      </c>
      <c r="C27" s="37">
        <f>C28+C29</f>
        <v>9033.9</v>
      </c>
      <c r="D27" s="22">
        <f>D28+D29</f>
        <v>9153.8</v>
      </c>
      <c r="E27" s="22">
        <f>D27/C27*100</f>
        <v>101.3272230155304</v>
      </c>
    </row>
    <row r="28" spans="1:5" ht="115.5">
      <c r="A28" s="25" t="s">
        <v>45</v>
      </c>
      <c r="B28" s="18" t="s">
        <v>46</v>
      </c>
      <c r="C28" s="34">
        <v>6681</v>
      </c>
      <c r="D28" s="62">
        <v>6681.3</v>
      </c>
      <c r="E28" s="62">
        <f t="shared" si="0"/>
        <v>100.00449034575662</v>
      </c>
    </row>
    <row r="29" spans="1:5" ht="16.5">
      <c r="A29" s="2" t="s">
        <v>39</v>
      </c>
      <c r="B29" s="18" t="s">
        <v>41</v>
      </c>
      <c r="C29" s="54">
        <v>2352.9</v>
      </c>
      <c r="D29" s="55" t="s">
        <v>129</v>
      </c>
      <c r="E29" s="62">
        <f>D29/C29*100</f>
        <v>105.08308895405669</v>
      </c>
    </row>
    <row r="30" spans="1:5" ht="16.5">
      <c r="A30" s="4" t="s">
        <v>15</v>
      </c>
      <c r="B30" s="15" t="s">
        <v>16</v>
      </c>
      <c r="C30" s="37">
        <v>5</v>
      </c>
      <c r="D30" s="23" t="s">
        <v>130</v>
      </c>
      <c r="E30" s="22">
        <f t="shared" si="0"/>
        <v>1146</v>
      </c>
    </row>
    <row r="31" spans="1:5" ht="16.5">
      <c r="A31" s="4" t="s">
        <v>17</v>
      </c>
      <c r="B31" s="13" t="s">
        <v>18</v>
      </c>
      <c r="C31" s="37">
        <f>C32+C33</f>
        <v>125</v>
      </c>
      <c r="D31" s="37">
        <f>D32+D33</f>
        <v>125.8</v>
      </c>
      <c r="E31" s="22">
        <f t="shared" si="0"/>
        <v>100.64</v>
      </c>
    </row>
    <row r="32" spans="1:5" ht="16.5">
      <c r="A32" s="2" t="s">
        <v>23</v>
      </c>
      <c r="B32" s="58" t="s">
        <v>24</v>
      </c>
      <c r="C32" s="54">
        <v>0</v>
      </c>
      <c r="D32" s="54"/>
      <c r="E32" s="62">
        <v>0</v>
      </c>
    </row>
    <row r="33" spans="1:5" ht="16.5">
      <c r="A33" s="2" t="s">
        <v>51</v>
      </c>
      <c r="B33" s="58" t="s">
        <v>25</v>
      </c>
      <c r="C33" s="54">
        <v>125</v>
      </c>
      <c r="D33" s="54">
        <v>125.8</v>
      </c>
      <c r="E33" s="22">
        <f t="shared" si="0"/>
        <v>100.64</v>
      </c>
    </row>
    <row r="34" spans="1:5" ht="16.5">
      <c r="A34" s="20" t="s">
        <v>19</v>
      </c>
      <c r="B34" s="21" t="s">
        <v>28</v>
      </c>
      <c r="C34" s="26">
        <f>C5</f>
        <v>46052.00000000001</v>
      </c>
      <c r="D34" s="26">
        <f>D5</f>
        <v>46830.20000000001</v>
      </c>
      <c r="E34" s="22">
        <f t="shared" si="0"/>
        <v>101.68982888908191</v>
      </c>
    </row>
    <row r="35" spans="1:5" ht="16.5">
      <c r="A35" s="59" t="s">
        <v>29</v>
      </c>
      <c r="B35" s="21" t="s">
        <v>30</v>
      </c>
      <c r="C35" s="26">
        <f>C36+C40</f>
        <v>50690.2</v>
      </c>
      <c r="D35" s="26">
        <f>D36</f>
        <v>49980.8</v>
      </c>
      <c r="E35" s="22">
        <f t="shared" si="0"/>
        <v>98.60051844340721</v>
      </c>
    </row>
    <row r="36" spans="1:5" ht="45">
      <c r="A36" s="31" t="s">
        <v>31</v>
      </c>
      <c r="B36" s="21" t="s">
        <v>32</v>
      </c>
      <c r="C36" s="26">
        <f>C37+C38+C39+C41</f>
        <v>49090.7</v>
      </c>
      <c r="D36" s="26">
        <f>D37+D38+D39+D40+D41</f>
        <v>49980.8</v>
      </c>
      <c r="E36" s="22">
        <f t="shared" si="0"/>
        <v>101.81317438944649</v>
      </c>
    </row>
    <row r="37" spans="1:5" ht="30">
      <c r="A37" s="32" t="s">
        <v>107</v>
      </c>
      <c r="B37" s="27" t="s">
        <v>133</v>
      </c>
      <c r="C37" s="29">
        <v>10004.3</v>
      </c>
      <c r="D37" s="28" t="s">
        <v>132</v>
      </c>
      <c r="E37" s="22">
        <f t="shared" si="0"/>
        <v>99.98800515778217</v>
      </c>
    </row>
    <row r="38" spans="1:5" ht="30">
      <c r="A38" s="32" t="s">
        <v>108</v>
      </c>
      <c r="B38" s="27" t="s">
        <v>134</v>
      </c>
      <c r="C38" s="29">
        <v>1102.9</v>
      </c>
      <c r="D38" s="28" t="s">
        <v>131</v>
      </c>
      <c r="E38" s="62">
        <f t="shared" si="0"/>
        <v>77.8765073896092</v>
      </c>
    </row>
    <row r="39" spans="1:5" ht="30">
      <c r="A39" s="33" t="s">
        <v>33</v>
      </c>
      <c r="B39" s="27" t="s">
        <v>111</v>
      </c>
      <c r="C39" s="36">
        <v>37528.5</v>
      </c>
      <c r="D39" s="36">
        <v>37064.3</v>
      </c>
      <c r="E39" s="62">
        <f t="shared" si="0"/>
        <v>98.76307339755121</v>
      </c>
    </row>
    <row r="40" spans="1:5" ht="58.5">
      <c r="A40" s="33" t="s">
        <v>112</v>
      </c>
      <c r="B40" s="27" t="s">
        <v>113</v>
      </c>
      <c r="C40" s="63">
        <v>1599.5</v>
      </c>
      <c r="D40" s="63">
        <v>1599.5</v>
      </c>
      <c r="E40" s="62">
        <f t="shared" si="0"/>
        <v>100</v>
      </c>
    </row>
    <row r="41" spans="1:5" ht="16.5">
      <c r="A41" s="33" t="s">
        <v>117</v>
      </c>
      <c r="B41" s="27" t="s">
        <v>118</v>
      </c>
      <c r="C41" s="63">
        <v>455</v>
      </c>
      <c r="D41" s="63">
        <v>455</v>
      </c>
      <c r="E41" s="62">
        <f t="shared" si="0"/>
        <v>100</v>
      </c>
    </row>
    <row r="42" spans="1:5" ht="16.5">
      <c r="A42" s="60" t="s">
        <v>34</v>
      </c>
      <c r="B42" s="24" t="s">
        <v>35</v>
      </c>
      <c r="C42" s="65">
        <f>C35+C5</f>
        <v>96742.20000000001</v>
      </c>
      <c r="D42" s="65">
        <f>D5+D35</f>
        <v>96811.00000000001</v>
      </c>
      <c r="E42" s="66">
        <f t="shared" si="0"/>
        <v>100.07111684456216</v>
      </c>
    </row>
    <row r="43" spans="1:5" ht="16.5">
      <c r="A43" s="61"/>
      <c r="B43" s="35"/>
      <c r="C43" s="10"/>
      <c r="D43" s="10"/>
      <c r="E43" s="10"/>
    </row>
    <row r="44" spans="1:5" ht="30" customHeight="1">
      <c r="A44" s="67" t="s">
        <v>52</v>
      </c>
      <c r="B44" s="68"/>
      <c r="C44" s="69"/>
      <c r="D44" s="69"/>
      <c r="E44" s="69"/>
    </row>
    <row r="45" spans="1:5" ht="16.5">
      <c r="A45" s="70" t="s">
        <v>53</v>
      </c>
      <c r="B45" s="71" t="s">
        <v>54</v>
      </c>
      <c r="C45" s="72">
        <f>C46+C47+C48+C49</f>
        <v>13751</v>
      </c>
      <c r="D45" s="72">
        <f>D46+D47+D48+D49</f>
        <v>13380.380000000001</v>
      </c>
      <c r="E45" s="22">
        <f aca="true" t="shared" si="2" ref="E45:E76">D45/C45*100</f>
        <v>97.30477783433933</v>
      </c>
    </row>
    <row r="46" spans="1:5" ht="57">
      <c r="A46" s="73" t="s">
        <v>55</v>
      </c>
      <c r="B46" s="74" t="s">
        <v>56</v>
      </c>
      <c r="C46" s="75"/>
      <c r="D46" s="76"/>
      <c r="E46" s="62"/>
    </row>
    <row r="47" spans="1:5" ht="71.25">
      <c r="A47" s="73" t="s">
        <v>57</v>
      </c>
      <c r="B47" s="74" t="s">
        <v>58</v>
      </c>
      <c r="C47" s="75">
        <v>12119.7</v>
      </c>
      <c r="D47" s="77">
        <v>11750.9</v>
      </c>
      <c r="E47" s="62">
        <f>D47/C47*100</f>
        <v>96.95702038829343</v>
      </c>
    </row>
    <row r="48" spans="1:5" ht="16.5">
      <c r="A48" s="78" t="s">
        <v>116</v>
      </c>
      <c r="B48" s="74" t="s">
        <v>115</v>
      </c>
      <c r="C48" s="75">
        <v>578</v>
      </c>
      <c r="D48" s="76">
        <v>577.28</v>
      </c>
      <c r="E48" s="62">
        <f>D48/C48*100</f>
        <v>99.87543252595155</v>
      </c>
    </row>
    <row r="49" spans="1:5" ht="14.25">
      <c r="A49" s="78" t="s">
        <v>59</v>
      </c>
      <c r="B49" s="79" t="s">
        <v>60</v>
      </c>
      <c r="C49" s="80">
        <v>1053.3</v>
      </c>
      <c r="D49" s="81" t="s">
        <v>137</v>
      </c>
      <c r="E49" s="62">
        <f t="shared" si="2"/>
        <v>99.89556631538974</v>
      </c>
    </row>
    <row r="50" spans="1:5" ht="15">
      <c r="A50" s="82" t="s">
        <v>61</v>
      </c>
      <c r="B50" s="83" t="s">
        <v>62</v>
      </c>
      <c r="C50" s="84">
        <f>C51</f>
        <v>1102.9</v>
      </c>
      <c r="D50" s="84" t="str">
        <f>D51</f>
        <v>858,9</v>
      </c>
      <c r="E50" s="22">
        <f t="shared" si="2"/>
        <v>77.8765073896092</v>
      </c>
    </row>
    <row r="51" spans="1:5" ht="28.5">
      <c r="A51" s="78" t="s">
        <v>63</v>
      </c>
      <c r="B51" s="79" t="s">
        <v>64</v>
      </c>
      <c r="C51" s="80">
        <v>1102.9</v>
      </c>
      <c r="D51" s="81" t="s">
        <v>131</v>
      </c>
      <c r="E51" s="62">
        <f t="shared" si="2"/>
        <v>77.8765073896092</v>
      </c>
    </row>
    <row r="52" spans="1:5" ht="30">
      <c r="A52" s="85" t="s">
        <v>65</v>
      </c>
      <c r="B52" s="83" t="s">
        <v>66</v>
      </c>
      <c r="C52" s="86">
        <f>C53</f>
        <v>5.4</v>
      </c>
      <c r="D52" s="86">
        <f>D53</f>
        <v>5.4</v>
      </c>
      <c r="E52" s="22">
        <f t="shared" si="2"/>
        <v>100</v>
      </c>
    </row>
    <row r="53" spans="1:5" ht="57">
      <c r="A53" s="87" t="s">
        <v>67</v>
      </c>
      <c r="B53" s="79" t="s">
        <v>138</v>
      </c>
      <c r="C53" s="88">
        <v>5.4</v>
      </c>
      <c r="D53" s="88">
        <v>5.4</v>
      </c>
      <c r="E53" s="62">
        <f t="shared" si="2"/>
        <v>100</v>
      </c>
    </row>
    <row r="54" spans="1:5" ht="15">
      <c r="A54" s="82" t="s">
        <v>68</v>
      </c>
      <c r="B54" s="83" t="s">
        <v>69</v>
      </c>
      <c r="C54" s="89">
        <f>C55+C56</f>
        <v>10103.199999999999</v>
      </c>
      <c r="D54" s="89">
        <f>D55+D56</f>
        <v>9813.5</v>
      </c>
      <c r="E54" s="22">
        <f t="shared" si="2"/>
        <v>97.1325916541294</v>
      </c>
    </row>
    <row r="55" spans="1:5" ht="14.25">
      <c r="A55" s="78" t="s">
        <v>70</v>
      </c>
      <c r="B55" s="79" t="s">
        <v>71</v>
      </c>
      <c r="C55" s="80">
        <v>8843.3</v>
      </c>
      <c r="D55" s="80">
        <v>8637.4</v>
      </c>
      <c r="E55" s="62">
        <f t="shared" si="2"/>
        <v>97.67168364750715</v>
      </c>
    </row>
    <row r="56" spans="1:5" ht="28.5">
      <c r="A56" s="78" t="s">
        <v>72</v>
      </c>
      <c r="B56" s="79" t="s">
        <v>73</v>
      </c>
      <c r="C56" s="80">
        <v>1259.9</v>
      </c>
      <c r="D56" s="80">
        <v>1176.1</v>
      </c>
      <c r="E56" s="62">
        <f t="shared" si="2"/>
        <v>93.34867846654495</v>
      </c>
    </row>
    <row r="57" spans="1:5" ht="15">
      <c r="A57" s="90" t="s">
        <v>74</v>
      </c>
      <c r="B57" s="83" t="s">
        <v>75</v>
      </c>
      <c r="C57" s="89">
        <f>C59+C60+C58</f>
        <v>64845.90000000001</v>
      </c>
      <c r="D57" s="89">
        <f>D59+D60+D58</f>
        <v>64055.700000000004</v>
      </c>
      <c r="E57" s="22">
        <f t="shared" si="2"/>
        <v>98.78141871729747</v>
      </c>
    </row>
    <row r="58" spans="1:5" ht="15">
      <c r="A58" s="91" t="s">
        <v>109</v>
      </c>
      <c r="B58" s="79" t="s">
        <v>110</v>
      </c>
      <c r="C58" s="97">
        <v>905</v>
      </c>
      <c r="D58" s="97">
        <v>767.5</v>
      </c>
      <c r="E58" s="22">
        <f t="shared" si="2"/>
        <v>84.80662983425414</v>
      </c>
    </row>
    <row r="59" spans="1:5" ht="15">
      <c r="A59" s="91" t="s">
        <v>76</v>
      </c>
      <c r="B59" s="79" t="s">
        <v>77</v>
      </c>
      <c r="C59" s="80">
        <v>8328.1</v>
      </c>
      <c r="D59" s="80">
        <v>8113.4</v>
      </c>
      <c r="E59" s="22">
        <f t="shared" si="2"/>
        <v>97.42198100407055</v>
      </c>
    </row>
    <row r="60" spans="1:5" ht="15">
      <c r="A60" s="91" t="s">
        <v>139</v>
      </c>
      <c r="B60" s="79" t="s">
        <v>78</v>
      </c>
      <c r="C60" s="89">
        <f>C62+C63+C61+C64+C65+C66+C67</f>
        <v>55612.80000000001</v>
      </c>
      <c r="D60" s="89">
        <f>D62+D63+D61+D64+D65+D66+D67</f>
        <v>55174.8</v>
      </c>
      <c r="E60" s="62">
        <f t="shared" si="2"/>
        <v>99.21241153115828</v>
      </c>
    </row>
    <row r="61" spans="1:5" ht="14.25">
      <c r="A61" s="91" t="s">
        <v>140</v>
      </c>
      <c r="B61" s="79" t="s">
        <v>78</v>
      </c>
      <c r="C61" s="80">
        <v>2979.5</v>
      </c>
      <c r="D61" s="80">
        <v>2979.5</v>
      </c>
      <c r="E61" s="62">
        <f t="shared" si="2"/>
        <v>100</v>
      </c>
    </row>
    <row r="62" spans="1:5" ht="28.5">
      <c r="A62" s="91" t="s">
        <v>141</v>
      </c>
      <c r="B62" s="79" t="s">
        <v>78</v>
      </c>
      <c r="C62" s="80">
        <v>26607.9</v>
      </c>
      <c r="D62" s="80">
        <v>26607.9</v>
      </c>
      <c r="E62" s="62">
        <f t="shared" si="2"/>
        <v>100</v>
      </c>
    </row>
    <row r="63" spans="1:5" ht="14.25">
      <c r="A63" s="91" t="s">
        <v>142</v>
      </c>
      <c r="B63" s="79" t="s">
        <v>78</v>
      </c>
      <c r="C63" s="80">
        <v>14806.2</v>
      </c>
      <c r="D63" s="80">
        <v>14767.7</v>
      </c>
      <c r="E63" s="62">
        <f t="shared" si="2"/>
        <v>99.73997379476165</v>
      </c>
    </row>
    <row r="64" spans="1:5" ht="14.25">
      <c r="A64" s="91" t="s">
        <v>143</v>
      </c>
      <c r="B64" s="79" t="s">
        <v>78</v>
      </c>
      <c r="C64" s="80">
        <v>3607.5</v>
      </c>
      <c r="D64" s="80">
        <v>3510.1</v>
      </c>
      <c r="E64" s="62">
        <f t="shared" si="2"/>
        <v>97.3000693000693</v>
      </c>
    </row>
    <row r="65" spans="1:5" ht="14.25">
      <c r="A65" s="91" t="s">
        <v>144</v>
      </c>
      <c r="B65" s="79" t="s">
        <v>78</v>
      </c>
      <c r="C65" s="80">
        <v>2982.8</v>
      </c>
      <c r="D65" s="80">
        <v>2701.4</v>
      </c>
      <c r="E65" s="62">
        <f t="shared" si="2"/>
        <v>90.56591122435296</v>
      </c>
    </row>
    <row r="66" spans="1:5" ht="28.5">
      <c r="A66" s="91" t="s">
        <v>145</v>
      </c>
      <c r="B66" s="79" t="s">
        <v>78</v>
      </c>
      <c r="C66" s="80">
        <v>4260.9</v>
      </c>
      <c r="D66" s="80">
        <v>4244.7</v>
      </c>
      <c r="E66" s="62">
        <f t="shared" si="2"/>
        <v>99.6197986340914</v>
      </c>
    </row>
    <row r="67" spans="1:5" ht="28.5">
      <c r="A67" s="91" t="s">
        <v>146</v>
      </c>
      <c r="B67" s="79" t="s">
        <v>78</v>
      </c>
      <c r="C67" s="80">
        <v>368</v>
      </c>
      <c r="D67" s="80">
        <v>363.5</v>
      </c>
      <c r="E67" s="62">
        <f t="shared" si="2"/>
        <v>98.77717391304348</v>
      </c>
    </row>
    <row r="68" spans="1:5" ht="30">
      <c r="A68" s="92" t="s">
        <v>79</v>
      </c>
      <c r="B68" s="83" t="s">
        <v>80</v>
      </c>
      <c r="C68" s="89">
        <f>C69</f>
        <v>10149.8</v>
      </c>
      <c r="D68" s="84" t="str">
        <f>D69</f>
        <v>9366,2</v>
      </c>
      <c r="E68" s="22">
        <f t="shared" si="2"/>
        <v>92.27965083055824</v>
      </c>
    </row>
    <row r="69" spans="1:5" ht="14.25">
      <c r="A69" s="93" t="s">
        <v>81</v>
      </c>
      <c r="B69" s="79" t="s">
        <v>82</v>
      </c>
      <c r="C69" s="80">
        <v>10149.8</v>
      </c>
      <c r="D69" s="81" t="s">
        <v>147</v>
      </c>
      <c r="E69" s="62">
        <f t="shared" si="2"/>
        <v>92.27965083055824</v>
      </c>
    </row>
    <row r="70" spans="1:5" ht="15">
      <c r="A70" s="92" t="s">
        <v>83</v>
      </c>
      <c r="B70" s="94" t="s">
        <v>84</v>
      </c>
      <c r="C70" s="89">
        <f>C71</f>
        <v>35.4</v>
      </c>
      <c r="D70" s="84" t="str">
        <f>D71</f>
        <v>35,4</v>
      </c>
      <c r="E70" s="22">
        <f t="shared" si="2"/>
        <v>100</v>
      </c>
    </row>
    <row r="71" spans="1:5" ht="14.25">
      <c r="A71" s="93" t="s">
        <v>85</v>
      </c>
      <c r="B71" s="95" t="s">
        <v>86</v>
      </c>
      <c r="C71" s="80">
        <v>35.4</v>
      </c>
      <c r="D71" s="81" t="s">
        <v>148</v>
      </c>
      <c r="E71" s="62">
        <f t="shared" si="2"/>
        <v>100</v>
      </c>
    </row>
    <row r="72" spans="1:5" ht="15">
      <c r="A72" s="92" t="s">
        <v>87</v>
      </c>
      <c r="B72" s="83" t="s">
        <v>88</v>
      </c>
      <c r="C72" s="89">
        <f>C73+C74</f>
        <v>732.2</v>
      </c>
      <c r="D72" s="89">
        <f>D73+D74</f>
        <v>723.6</v>
      </c>
      <c r="E72" s="22">
        <f t="shared" si="2"/>
        <v>98.82545752526632</v>
      </c>
    </row>
    <row r="73" spans="1:5" ht="30" customHeight="1">
      <c r="A73" s="93" t="s">
        <v>89</v>
      </c>
      <c r="B73" s="79" t="s">
        <v>90</v>
      </c>
      <c r="C73" s="80">
        <v>732.2</v>
      </c>
      <c r="D73" s="80">
        <v>723.6</v>
      </c>
      <c r="E73" s="22">
        <f t="shared" si="2"/>
        <v>98.82545752526632</v>
      </c>
    </row>
    <row r="74" spans="1:5" ht="14.25">
      <c r="A74" s="93" t="s">
        <v>120</v>
      </c>
      <c r="B74" s="79" t="s">
        <v>119</v>
      </c>
      <c r="C74" s="80"/>
      <c r="D74" s="80"/>
      <c r="E74" s="62"/>
    </row>
    <row r="75" spans="1:5" ht="30">
      <c r="A75" s="92" t="s">
        <v>91</v>
      </c>
      <c r="B75" s="83" t="s">
        <v>92</v>
      </c>
      <c r="C75" s="84"/>
      <c r="D75" s="84"/>
      <c r="E75" s="62"/>
    </row>
    <row r="76" spans="1:5" ht="15">
      <c r="A76" s="96" t="s">
        <v>93</v>
      </c>
      <c r="B76" s="83" t="s">
        <v>94</v>
      </c>
      <c r="C76" s="89">
        <f>C45+C52+C54+C57+C68+C70+C72+C50+C75</f>
        <v>100725.79999999999</v>
      </c>
      <c r="D76" s="89">
        <f>D45+D52+D54+D57+D68+D70+D72+D50+D75</f>
        <v>98239.08</v>
      </c>
      <c r="E76" s="22">
        <f t="shared" si="2"/>
        <v>97.5311985608454</v>
      </c>
    </row>
    <row r="77" spans="1:5" ht="30">
      <c r="A77" s="96" t="s">
        <v>95</v>
      </c>
      <c r="B77" s="83" t="s">
        <v>94</v>
      </c>
      <c r="C77" s="89">
        <f>C42-C76</f>
        <v>-3983.5999999999767</v>
      </c>
      <c r="D77" s="89">
        <f>D42-D76</f>
        <v>-1428.0799999999872</v>
      </c>
      <c r="E77" s="22"/>
    </row>
    <row r="78" spans="1:2" ht="15.75">
      <c r="A78" s="1"/>
      <c r="B78" s="11"/>
    </row>
    <row r="79" spans="1:5" ht="15.75" customHeight="1">
      <c r="A79" s="102"/>
      <c r="B79" s="102"/>
      <c r="C79" s="102"/>
      <c r="D79" s="102"/>
      <c r="E79" s="102"/>
    </row>
    <row r="80" spans="1:5" ht="15.75">
      <c r="A80" s="1"/>
      <c r="B80" s="11"/>
      <c r="D80" s="101"/>
      <c r="E80" s="101"/>
    </row>
    <row r="81" spans="1:2" ht="15.75">
      <c r="A81" s="1"/>
      <c r="B81" s="12"/>
    </row>
    <row r="82" spans="1:2" ht="15.75">
      <c r="A82" s="1" t="s">
        <v>149</v>
      </c>
      <c r="B82" s="12"/>
    </row>
    <row r="83" spans="1:2" ht="15.75">
      <c r="A83" s="1"/>
      <c r="B83" s="12"/>
    </row>
    <row r="84" spans="1:2" ht="15.75">
      <c r="A84" s="1"/>
      <c r="B84" s="12"/>
    </row>
    <row r="85" spans="1:2" ht="15.75">
      <c r="A85" s="1"/>
      <c r="B85" s="12"/>
    </row>
  </sheetData>
  <sheetProtection/>
  <mergeCells count="2">
    <mergeCell ref="A2:E2"/>
    <mergeCell ref="D1:E1"/>
  </mergeCells>
  <printOptions horizontalCentered="1"/>
  <pageMargins left="0.03937007874015748" right="0.03937007874015748" top="0.1968503937007874" bottom="0.1968503937007874" header="0.11811023622047245" footer="0.118110236220472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sekretar</cp:lastModifiedBy>
  <cp:lastPrinted>2021-03-31T08:17:46Z</cp:lastPrinted>
  <dcterms:created xsi:type="dcterms:W3CDTF">2000-02-28T11:40:05Z</dcterms:created>
  <dcterms:modified xsi:type="dcterms:W3CDTF">2021-03-31T12:05:48Z</dcterms:modified>
  <cp:category/>
  <cp:version/>
  <cp:contentType/>
  <cp:contentStatus/>
</cp:coreProperties>
</file>