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схема" sheetId="1" r:id="rId1"/>
  </sheets>
  <definedNames>
    <definedName name="_xlnm.Print_Titles" localSheetId="0">'схема'!$4:$4</definedName>
  </definedNames>
  <calcPr fullCalcOnLoad="1"/>
</workbook>
</file>

<file path=xl/sharedStrings.xml><?xml version="1.0" encoding="utf-8"?>
<sst xmlns="http://schemas.openxmlformats.org/spreadsheetml/2006/main" count="168" uniqueCount="157">
  <si>
    <t>Наименование показателей</t>
  </si>
  <si>
    <t>Д О Х О Д 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</si>
  <si>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</si>
  <si>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</si>
  <si>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</si>
  <si>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</si>
  <si>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Налоги на совокупный доход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</si>
  <si>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</si>
  <si>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</si>
  <si>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000 1 05 01010 01 0000 110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</si>
  <si>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</si>
  <si>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</si>
  <si>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Налоги на имущество</t>
  </si>
  <si>
    <t>000 1 06 00000 00 0000 000</t>
  </si>
  <si>
    <t>000 1 11 00000 00 0000 000</t>
  </si>
  <si>
    <t>Штрафные санкции, возмещение ущерба</t>
  </si>
  <si>
    <t xml:space="preserve">000 1 16 00000 00 0000 000 </t>
  </si>
  <si>
    <t>Прочие неналоговые доходы</t>
  </si>
  <si>
    <t>000 1 17 00000 00 0000 000</t>
  </si>
  <si>
    <t>Итого собственных доходов</t>
  </si>
  <si>
    <t>000 1 11 05030 00 0000 120</t>
  </si>
  <si>
    <t>000 1 01 02000 01 0000 110</t>
  </si>
  <si>
    <t>000 1 11 05010 00 0000 120</t>
  </si>
  <si>
    <t>Невыясненные поступления</t>
  </si>
  <si>
    <t>Доходы от использования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</si>
  <si>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 от продажи права на заключение договоров аренды указанных земельных участков</t>
  </si>
  <si>
    <t>X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</si>
  <si>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</si>
  <si>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</si>
  <si>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</si>
  <si>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</si>
  <si>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от других бюджетов бюджетной системы Российской Федерации</t>
  </si>
  <si>
    <t>Всего доходов</t>
  </si>
  <si>
    <t>000 8 50 00000 00 0000 000</t>
  </si>
  <si>
    <t>Доходы от сдачи в аренду имущества, находящегося в оперативном управлении муниципальных органов государственной власти, органов местного самоуправления , государственных внебюджетных фондов и созданных ими  учреждений и в хозяйственном ведении  муниципальных унитарных предприятий</t>
  </si>
  <si>
    <t>Доходы от продажи материальных и нематериальных активов</t>
  </si>
  <si>
    <t>000 1 14 00000 00 0000 000</t>
  </si>
  <si>
    <t>Доходы от продажи земельных участков</t>
  </si>
  <si>
    <t>Код отчетности</t>
  </si>
  <si>
    <t>000 1 14 06000 00 0000 430</t>
  </si>
  <si>
    <t>Доходы от оказания платных услуг и компенсации затрат</t>
  </si>
  <si>
    <t>000 1 13 00000 00 0000 000</t>
  </si>
  <si>
    <t>% исполнения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</si>
  <si>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предприяий, в том числе казенных)</t>
  </si>
  <si>
    <t>000 1 14 02000 00 000 000</t>
  </si>
  <si>
    <t>Минимальный налог, зачисляемый в бюджеты субъектов Российской Федерации</t>
  </si>
  <si>
    <t>000 105 01050 01 0000 110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</si>
  <si>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учреждений)</t>
  </si>
  <si>
    <t>000 1 11 05020 00 0000 120</t>
  </si>
  <si>
    <t>Р А С Х О Д Ы</t>
  </si>
  <si>
    <t>Общегосударственные вопросы</t>
  </si>
  <si>
    <t>01 00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</si>
  <si>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</t>
  </si>
  <si>
    <t xml:space="preserve">01 03 </t>
  </si>
  <si>
    <t>01 04</t>
  </si>
  <si>
    <t>Другие общегосударственные вопросы</t>
  </si>
  <si>
    <t>01 13</t>
  </si>
  <si>
    <t>Национальная оборона</t>
  </si>
  <si>
    <t>02  00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</si>
  <si>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</si>
  <si>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</si>
  <si>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</si>
  <si>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</si>
  <si>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</si>
  <si>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</si>
  <si>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04 00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</si>
  <si>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</si>
  <si>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</si>
  <si>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</si>
  <si>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</si>
  <si>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</si>
  <si>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</si>
  <si>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</si>
  <si>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</si>
  <si>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05 03</t>
  </si>
  <si>
    <t>Культура, кинематография, средства массовой информации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</si>
  <si>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</si>
  <si>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</si>
  <si>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</si>
  <si>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</si>
  <si>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</si>
  <si>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</si>
  <si>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</si>
  <si>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Физическая культура и спорт</t>
  </si>
  <si>
    <t>11 00</t>
  </si>
  <si>
    <t>Физическая культура</t>
  </si>
  <si>
    <t>11 01</t>
  </si>
  <si>
    <t>Обслуживание государственного внутреннего и муниципального долга</t>
  </si>
  <si>
    <t>13 01</t>
  </si>
  <si>
    <t>Итого расходов</t>
  </si>
  <si>
    <t>Х</t>
  </si>
  <si>
    <t>Дефицит бюджета  со знаком (-), профицит бюджета со знаком "+"</t>
  </si>
  <si>
    <t>НАЛОГИ НА ТОВАРЫ (РАБОТЫ, УСЛУГИ), РЕАЛИЗУЕМЫЕ НА ТЕРРИТОРИИ РОССИЙСКОЙ ФЕДЕРАЦИИ</t>
  </si>
  <si>
    <t>Прочие доходы</t>
  </si>
  <si>
    <t>000 1 13 01995 00 0000 130</t>
  </si>
  <si>
    <t>Налог на имущество физических лиц</t>
  </si>
  <si>
    <t>000 1 06 01030 13 0000 110</t>
  </si>
  <si>
    <t>000 1 03 00000 00 0000 000</t>
  </si>
  <si>
    <t>Земельный налог</t>
  </si>
  <si>
    <t>Земельный налог ,взимаемый по ставкам</t>
  </si>
  <si>
    <t>000 1 06 06030 00 0000 110</t>
  </si>
  <si>
    <t>000 1 06 06040 00 0000 110</t>
  </si>
  <si>
    <t xml:space="preserve">Прочие доходы от компенсации затрат </t>
  </si>
  <si>
    <t>Дотации  бюджетам поселений на выравнивание бюджетной обеспеченности</t>
  </si>
  <si>
    <t xml:space="preserve">Субвенции бюджетам поселений на осуществление первичноговоинского учета </t>
  </si>
  <si>
    <t>жилищное хозяйство</t>
  </si>
  <si>
    <t>05 01</t>
  </si>
  <si>
    <t>000 2 02 20000 00 0000 151</t>
  </si>
  <si>
    <t>Межбюджетные трансферты,передаваемые бюджетам для компенсации дополнительных расходов, возникших в результате решений, принятых органами власти другого уровня.</t>
  </si>
  <si>
    <t>000 2 02 40000 00 0000 151</t>
  </si>
  <si>
    <t>000 1 13 02065 00 0000 130</t>
  </si>
  <si>
    <t>01 07</t>
  </si>
  <si>
    <t>Проведение выборов</t>
  </si>
  <si>
    <t>Прочие безвозмездные поступления</t>
  </si>
  <si>
    <t>000 2 07 05000 00 0000 151</t>
  </si>
  <si>
    <t>11 05</t>
  </si>
  <si>
    <t>Массовый спорт областные</t>
  </si>
  <si>
    <t>000 2 02 1000 00 0000 151</t>
  </si>
  <si>
    <t>000 2 02 30000 00 0000 151</t>
  </si>
  <si>
    <t>Налог на профессиональный длход</t>
  </si>
  <si>
    <t>03 14</t>
  </si>
  <si>
    <t>Благоустройство  в том числе:</t>
  </si>
  <si>
    <t>Уличное освещение</t>
  </si>
  <si>
    <t>Субсидии бюджетным автономным учреждениям</t>
  </si>
  <si>
    <t>Формированиекомфортной гордской среды</t>
  </si>
  <si>
    <t>Комплексное развитие  сельских территорий</t>
  </si>
  <si>
    <t>Прочие мероприятия по благоустройстве городских округов и поселений</t>
  </si>
  <si>
    <t xml:space="preserve">             </t>
  </si>
  <si>
    <t xml:space="preserve">000 1 17 05 00000 00 0000 180 </t>
  </si>
  <si>
    <t>000 1 1715 00000 00 0000 180</t>
  </si>
  <si>
    <t>Инициативные платежи</t>
  </si>
  <si>
    <t>Перерасчеты по отмененным налогам</t>
  </si>
  <si>
    <t>000 109 00000 00 0000 110</t>
  </si>
  <si>
    <t xml:space="preserve">Обеспечение финансовой устойчивости </t>
  </si>
  <si>
    <t>Развитие общественной инфраструктуры-основанных на местных инициативах</t>
  </si>
  <si>
    <t>Исполнение бюджета ГП "Поселок Воротынск"  за 2022 года</t>
  </si>
  <si>
    <t>14965,7</t>
  </si>
  <si>
    <t>000 1 06 01000 00 0000 000</t>
  </si>
  <si>
    <t>000 1 06 06000 00 0000 000</t>
  </si>
  <si>
    <t>2731,1</t>
  </si>
  <si>
    <t>586,8</t>
  </si>
  <si>
    <t>3344,4</t>
  </si>
  <si>
    <t>79,0</t>
  </si>
  <si>
    <t>4812,3</t>
  </si>
  <si>
    <t>32,2</t>
  </si>
  <si>
    <t>11363,5</t>
  </si>
  <si>
    <t>1049,4</t>
  </si>
  <si>
    <t>11038,2</t>
  </si>
  <si>
    <t>502,8</t>
  </si>
  <si>
    <t>12513</t>
  </si>
  <si>
    <t>13016,5</t>
  </si>
  <si>
    <t>407,7</t>
  </si>
  <si>
    <t>План                            на 2022 год (тыс.руб)</t>
  </si>
  <si>
    <t xml:space="preserve">Исполнено         за 2022г  (тыс.руб)   </t>
  </si>
  <si>
    <t>Доходы бюджета всего:</t>
  </si>
  <si>
    <t>Расходы бюджета-всего</t>
  </si>
  <si>
    <t>Приложение №1  к решению Собрания представителей ГП "Поселок Воротынск"        от 27.04.2023  №10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</si>
</sst>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u val="single"/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49" fontId="7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5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49" fontId="10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49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wrapText="1"/>
    </xf>
    <xf numFmtId="0" fontId="10" fillId="0" borderId="16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wrapText="1"/>
    </xf>
    <xf numFmtId="49" fontId="10" fillId="0" borderId="16" xfId="0" applyNumberFormat="1" applyFont="1" applyBorder="1" applyAlignment="1">
      <alignment wrapText="1"/>
    </xf>
    <xf numFmtId="49" fontId="11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left" wrapText="1"/>
    </xf>
    <xf numFmtId="0" fontId="5" fillId="0" borderId="2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172" fontId="4" fillId="0" borderId="16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/>
    </xf>
    <xf numFmtId="172" fontId="4" fillId="0" borderId="16" xfId="59" applyNumberFormat="1" applyFont="1" applyBorder="1" applyAlignment="1">
      <alignment horizontal="center"/>
    </xf>
    <xf numFmtId="172" fontId="3" fillId="0" borderId="2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2" fontId="4" fillId="0" borderId="16" xfId="0" applyNumberFormat="1" applyFont="1" applyBorder="1" applyAlignment="1">
      <alignment horizontal="center" wrapText="1"/>
    </xf>
    <xf numFmtId="172" fontId="3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72" fontId="4" fillId="0" borderId="17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173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12" fillId="0" borderId="24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173" fontId="12" fillId="0" borderId="24" xfId="0" applyNumberFormat="1" applyFont="1" applyBorder="1" applyAlignment="1">
      <alignment horizontal="center" vertical="center" wrapText="1"/>
    </xf>
    <xf numFmtId="173" fontId="12" fillId="0" borderId="25" xfId="0" applyNumberFormat="1" applyFont="1" applyBorder="1" applyAlignment="1">
      <alignment horizontal="center" vertical="center" wrapText="1"/>
    </xf>
    <xf numFmtId="172" fontId="12" fillId="0" borderId="16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/>
    </xf>
    <xf numFmtId="172" fontId="12" fillId="0" borderId="16" xfId="0" applyNumberFormat="1" applyFont="1" applyBorder="1" applyAlignment="1">
      <alignment horizontal="center"/>
    </xf>
    <xf numFmtId="172" fontId="13" fillId="0" borderId="16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 wrapText="1"/>
    </xf>
    <xf numFmtId="172" fontId="13" fillId="0" borderId="16" xfId="0" applyNumberFormat="1" applyFont="1" applyBorder="1" applyAlignment="1">
      <alignment horizontal="center" wrapText="1"/>
    </xf>
    <xf numFmtId="49" fontId="13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47.00390625" style="0" customWidth="1"/>
    <col min="2" max="2" width="26.125" style="9" customWidth="1"/>
    <col min="3" max="3" width="14.75390625" style="0" customWidth="1"/>
    <col min="4" max="4" width="15.625" style="0" customWidth="1"/>
    <col min="5" max="5" width="12.625" style="0" customWidth="1"/>
    <col min="6" max="6" width="11.875" style="0" customWidth="1"/>
    <col min="7" max="7" width="11.00390625" style="0" customWidth="1"/>
  </cols>
  <sheetData>
    <row r="1" spans="4:5" ht="65.25" customHeight="1">
      <c r="D1" s="97" t="s">
        <v>156</v>
      </c>
      <c r="E1" s="97"/>
    </row>
    <row r="2" spans="1:5" ht="31.5" customHeight="1" thickBot="1">
      <c r="A2" s="96" t="s">
        <v>135</v>
      </c>
      <c r="B2" s="96"/>
      <c r="C2" s="96"/>
      <c r="D2" s="96"/>
      <c r="E2" s="96"/>
    </row>
    <row r="3" spans="1:5" ht="1.5" customHeight="1" hidden="1" thickBot="1">
      <c r="A3" s="29"/>
      <c r="B3" s="30"/>
      <c r="C3" s="31"/>
      <c r="D3" s="31"/>
      <c r="E3" s="31"/>
    </row>
    <row r="4" spans="1:5" ht="114" customHeight="1">
      <c r="A4" s="32" t="s">
        <v>0</v>
      </c>
      <c r="B4" s="24" t="s">
        <v>38</v>
      </c>
      <c r="C4" s="33" t="s">
        <v>152</v>
      </c>
      <c r="D4" s="34" t="s">
        <v>153</v>
      </c>
      <c r="E4" s="34" t="s">
        <v>42</v>
      </c>
    </row>
    <row r="5" spans="1:5" ht="23.25" customHeight="1">
      <c r="A5" s="85" t="s">
        <v>154</v>
      </c>
      <c r="B5" s="86"/>
      <c r="C5" s="87">
        <f>C44</f>
        <v>101658.7</v>
      </c>
      <c r="D5" s="87">
        <f>D44</f>
        <v>106455.81</v>
      </c>
      <c r="E5" s="88">
        <f>E44</f>
        <v>104.71883862374789</v>
      </c>
    </row>
    <row r="6" spans="1:5" ht="16.5">
      <c r="A6" s="35" t="s">
        <v>1</v>
      </c>
      <c r="B6" s="21" t="s">
        <v>2</v>
      </c>
      <c r="C6" s="67">
        <f>C9+C7+C10+C15+C22+C26+C29+C32+C33+C21</f>
        <v>55110.1</v>
      </c>
      <c r="D6" s="67">
        <f>D9+D7+D10+D15+D22+D21+D29+D32+D33+D26</f>
        <v>60610.909999999996</v>
      </c>
      <c r="E6" s="68">
        <f aca="true" t="shared" si="0" ref="E6:E44">D6/C6*100</f>
        <v>109.98149159591435</v>
      </c>
    </row>
    <row r="7" spans="1:5" ht="16.5">
      <c r="A7" s="36" t="s">
        <v>3</v>
      </c>
      <c r="B7" s="14" t="s">
        <v>4</v>
      </c>
      <c r="C7" s="69">
        <f>C8</f>
        <v>13693</v>
      </c>
      <c r="D7" s="69" t="str">
        <f>D8</f>
        <v>14965,7</v>
      </c>
      <c r="E7" s="68">
        <f t="shared" si="0"/>
        <v>109.29453005185132</v>
      </c>
    </row>
    <row r="8" spans="1:5" ht="17.25" thickBot="1">
      <c r="A8" s="7" t="s">
        <v>5</v>
      </c>
      <c r="B8" s="37" t="s">
        <v>21</v>
      </c>
      <c r="C8" s="70">
        <v>13693</v>
      </c>
      <c r="D8" s="71" t="s">
        <v>136</v>
      </c>
      <c r="E8" s="72">
        <f t="shared" si="0"/>
        <v>109.29453005185132</v>
      </c>
    </row>
    <row r="9" spans="1:5" ht="50.25" thickBot="1">
      <c r="A9" s="65" t="s">
        <v>92</v>
      </c>
      <c r="B9" s="14" t="s">
        <v>97</v>
      </c>
      <c r="C9" s="68">
        <v>1057.8</v>
      </c>
      <c r="D9" s="68">
        <v>1611.28</v>
      </c>
      <c r="E9" s="68">
        <f t="shared" si="0"/>
        <v>152.32369067876726</v>
      </c>
    </row>
    <row r="10" spans="1:5" ht="16.5">
      <c r="A10" s="5" t="s">
        <v>6</v>
      </c>
      <c r="B10" s="15" t="s">
        <v>7</v>
      </c>
      <c r="C10" s="67">
        <f>C11+C12+C13</f>
        <v>13355</v>
      </c>
      <c r="D10" s="67">
        <f>D11+D12+D13+D14</f>
        <v>14636.630000000001</v>
      </c>
      <c r="E10" s="68">
        <f t="shared" si="0"/>
        <v>109.59663047547737</v>
      </c>
    </row>
    <row r="11" spans="1:5" ht="44.25">
      <c r="A11" s="2" t="s">
        <v>8</v>
      </c>
      <c r="B11" s="18" t="s">
        <v>9</v>
      </c>
      <c r="C11" s="73">
        <v>10700</v>
      </c>
      <c r="D11" s="74" t="s">
        <v>147</v>
      </c>
      <c r="E11" s="72">
        <f t="shared" si="0"/>
        <v>103.1607476635514</v>
      </c>
    </row>
    <row r="12" spans="1:5" ht="57">
      <c r="A12" s="6" t="s">
        <v>10</v>
      </c>
      <c r="B12" s="39" t="s">
        <v>11</v>
      </c>
      <c r="C12" s="73">
        <v>2655</v>
      </c>
      <c r="D12" s="73">
        <v>3627.85</v>
      </c>
      <c r="E12" s="72">
        <f t="shared" si="0"/>
        <v>136.64218455743878</v>
      </c>
    </row>
    <row r="13" spans="1:5" ht="28.5">
      <c r="A13" s="6" t="s">
        <v>45</v>
      </c>
      <c r="B13" s="39" t="s">
        <v>46</v>
      </c>
      <c r="C13" s="73"/>
      <c r="D13" s="73">
        <v>-29.42</v>
      </c>
      <c r="E13" s="72" t="e">
        <f t="shared" si="0"/>
        <v>#DIV/0!</v>
      </c>
    </row>
    <row r="14" spans="1:5" ht="16.5">
      <c r="A14" s="6" t="s">
        <v>119</v>
      </c>
      <c r="B14" s="39"/>
      <c r="C14" s="73"/>
      <c r="D14" s="73"/>
      <c r="E14" s="72"/>
    </row>
    <row r="15" spans="1:5" ht="16.5">
      <c r="A15" s="44" t="s">
        <v>12</v>
      </c>
      <c r="B15" s="16" t="s">
        <v>13</v>
      </c>
      <c r="C15" s="67">
        <f>C17+C18</f>
        <v>15266.3</v>
      </c>
      <c r="D15" s="67">
        <f>D16+D18</f>
        <v>17885.899999999998</v>
      </c>
      <c r="E15" s="68">
        <f t="shared" si="0"/>
        <v>117.15936408953051</v>
      </c>
    </row>
    <row r="16" spans="1:5" ht="16.5">
      <c r="A16" s="66" t="s">
        <v>95</v>
      </c>
      <c r="B16" s="16" t="s">
        <v>137</v>
      </c>
      <c r="C16" s="67">
        <v>2366.3</v>
      </c>
      <c r="D16" s="67">
        <v>2731.1</v>
      </c>
      <c r="E16" s="68">
        <f aca="true" t="shared" si="1" ref="E16:E22">D16/C16*100</f>
        <v>115.4164729746862</v>
      </c>
    </row>
    <row r="17" spans="1:5" ht="16.5">
      <c r="A17" s="6" t="s">
        <v>95</v>
      </c>
      <c r="B17" s="38" t="s">
        <v>96</v>
      </c>
      <c r="C17" s="73">
        <v>2366.3</v>
      </c>
      <c r="D17" s="74" t="s">
        <v>139</v>
      </c>
      <c r="E17" s="68">
        <f t="shared" si="1"/>
        <v>115.4164729746862</v>
      </c>
    </row>
    <row r="18" spans="1:5" ht="16.5">
      <c r="A18" s="5" t="s">
        <v>98</v>
      </c>
      <c r="B18" s="17" t="s">
        <v>138</v>
      </c>
      <c r="C18" s="75">
        <f>C19+C20</f>
        <v>12900</v>
      </c>
      <c r="D18" s="75">
        <f>D19+D20</f>
        <v>15154.8</v>
      </c>
      <c r="E18" s="68">
        <f t="shared" si="1"/>
        <v>117.47906976744184</v>
      </c>
    </row>
    <row r="19" spans="1:5" ht="16.5">
      <c r="A19" s="6" t="s">
        <v>99</v>
      </c>
      <c r="B19" s="18" t="s">
        <v>100</v>
      </c>
      <c r="C19" s="73">
        <v>6000</v>
      </c>
      <c r="D19" s="73">
        <v>7338.1</v>
      </c>
      <c r="E19" s="68">
        <f t="shared" si="1"/>
        <v>122.30166666666666</v>
      </c>
    </row>
    <row r="20" spans="1:5" s="3" customFormat="1" ht="16.5">
      <c r="A20" s="6" t="s">
        <v>99</v>
      </c>
      <c r="B20" s="18" t="s">
        <v>101</v>
      </c>
      <c r="C20" s="76">
        <v>6900</v>
      </c>
      <c r="D20" s="76">
        <v>7816.7</v>
      </c>
      <c r="E20" s="68">
        <f t="shared" si="1"/>
        <v>113.28550724637681</v>
      </c>
    </row>
    <row r="21" spans="1:5" s="3" customFormat="1" ht="16.5">
      <c r="A21" s="6" t="s">
        <v>131</v>
      </c>
      <c r="B21" s="18" t="s">
        <v>132</v>
      </c>
      <c r="C21" s="76"/>
      <c r="D21" s="76">
        <v>-0.2</v>
      </c>
      <c r="E21" s="68"/>
    </row>
    <row r="22" spans="1:5" ht="45.75">
      <c r="A22" s="4" t="s">
        <v>24</v>
      </c>
      <c r="B22" s="15" t="s">
        <v>14</v>
      </c>
      <c r="C22" s="67">
        <f>C24+C25+C23</f>
        <v>4190</v>
      </c>
      <c r="D22" s="67">
        <f>D24+D25+D23</f>
        <v>4010.2</v>
      </c>
      <c r="E22" s="68">
        <f t="shared" si="1"/>
        <v>95.708830548926</v>
      </c>
    </row>
    <row r="23" spans="1:5" ht="87">
      <c r="A23" s="2" t="s">
        <v>25</v>
      </c>
      <c r="B23" s="40" t="s">
        <v>22</v>
      </c>
      <c r="C23" s="72">
        <v>920</v>
      </c>
      <c r="D23" s="71" t="s">
        <v>140</v>
      </c>
      <c r="E23" s="72">
        <f t="shared" si="0"/>
        <v>63.782608695652165</v>
      </c>
    </row>
    <row r="24" spans="1:5" ht="115.5">
      <c r="A24" s="2" t="s">
        <v>47</v>
      </c>
      <c r="B24" s="40" t="s">
        <v>48</v>
      </c>
      <c r="C24" s="72">
        <v>3200</v>
      </c>
      <c r="D24" s="71" t="s">
        <v>141</v>
      </c>
      <c r="E24" s="72">
        <f t="shared" si="0"/>
        <v>104.5125</v>
      </c>
    </row>
    <row r="25" spans="1:5" ht="115.5">
      <c r="A25" s="2" t="s">
        <v>34</v>
      </c>
      <c r="B25" s="40" t="s">
        <v>20</v>
      </c>
      <c r="C25" s="73">
        <v>70</v>
      </c>
      <c r="D25" s="74" t="s">
        <v>142</v>
      </c>
      <c r="E25" s="72">
        <f t="shared" si="0"/>
        <v>112.85714285714286</v>
      </c>
    </row>
    <row r="26" spans="1:5" ht="30.75">
      <c r="A26" s="8" t="s">
        <v>40</v>
      </c>
      <c r="B26" s="15" t="s">
        <v>41</v>
      </c>
      <c r="C26" s="68">
        <f>C28+C27</f>
        <v>0</v>
      </c>
      <c r="D26" s="68">
        <f>D28+D27</f>
        <v>91</v>
      </c>
      <c r="E26" s="68"/>
    </row>
    <row r="27" spans="1:5" ht="16.5">
      <c r="A27" s="22" t="s">
        <v>93</v>
      </c>
      <c r="B27" s="18" t="s">
        <v>94</v>
      </c>
      <c r="C27" s="72"/>
      <c r="D27" s="72"/>
      <c r="E27" s="72"/>
    </row>
    <row r="28" spans="1:5" ht="16.5">
      <c r="A28" s="2" t="s">
        <v>102</v>
      </c>
      <c r="B28" s="18" t="s">
        <v>110</v>
      </c>
      <c r="C28" s="73"/>
      <c r="D28" s="73">
        <v>91</v>
      </c>
      <c r="E28" s="72"/>
    </row>
    <row r="29" spans="1:5" ht="30.75">
      <c r="A29" s="8" t="s">
        <v>35</v>
      </c>
      <c r="B29" s="15" t="s">
        <v>36</v>
      </c>
      <c r="C29" s="68">
        <f>C30+C31</f>
        <v>7045</v>
      </c>
      <c r="D29" s="68">
        <f>D30+D31</f>
        <v>6648.3</v>
      </c>
      <c r="E29" s="68">
        <f>D29/C29*100</f>
        <v>94.36905606813343</v>
      </c>
    </row>
    <row r="30" spans="1:5" ht="115.5">
      <c r="A30" s="22" t="s">
        <v>43</v>
      </c>
      <c r="B30" s="18" t="s">
        <v>44</v>
      </c>
      <c r="C30" s="72">
        <v>2500</v>
      </c>
      <c r="D30" s="72">
        <v>1836</v>
      </c>
      <c r="E30" s="72">
        <f t="shared" si="0"/>
        <v>73.44000000000001</v>
      </c>
    </row>
    <row r="31" spans="1:5" ht="16.5">
      <c r="A31" s="2" t="s">
        <v>37</v>
      </c>
      <c r="B31" s="18" t="s">
        <v>39</v>
      </c>
      <c r="C31" s="73">
        <v>4545</v>
      </c>
      <c r="D31" s="74" t="s">
        <v>143</v>
      </c>
      <c r="E31" s="72">
        <f>D31/C31*100</f>
        <v>105.88118811881189</v>
      </c>
    </row>
    <row r="32" spans="1:5" ht="16.5">
      <c r="A32" s="4" t="s">
        <v>15</v>
      </c>
      <c r="B32" s="15" t="s">
        <v>16</v>
      </c>
      <c r="C32" s="68">
        <v>50</v>
      </c>
      <c r="D32" s="77" t="s">
        <v>144</v>
      </c>
      <c r="E32" s="68">
        <f t="shared" si="0"/>
        <v>64.4</v>
      </c>
    </row>
    <row r="33" spans="1:5" ht="16.5">
      <c r="A33" s="4" t="s">
        <v>17</v>
      </c>
      <c r="B33" s="13" t="s">
        <v>18</v>
      </c>
      <c r="C33" s="68">
        <f>C34+C35</f>
        <v>453</v>
      </c>
      <c r="D33" s="68">
        <f>D34+D35</f>
        <v>729.9000000000001</v>
      </c>
      <c r="E33" s="68">
        <f t="shared" si="0"/>
        <v>161.12582781456956</v>
      </c>
    </row>
    <row r="34" spans="1:5" ht="16.5">
      <c r="A34" s="2" t="s">
        <v>23</v>
      </c>
      <c r="B34" s="40" t="s">
        <v>128</v>
      </c>
      <c r="C34" s="73">
        <v>378</v>
      </c>
      <c r="D34" s="73">
        <v>427.8</v>
      </c>
      <c r="E34" s="72">
        <v>0</v>
      </c>
    </row>
    <row r="35" spans="1:5" ht="16.5">
      <c r="A35" s="2" t="s">
        <v>130</v>
      </c>
      <c r="B35" s="40" t="s">
        <v>129</v>
      </c>
      <c r="C35" s="73">
        <v>75</v>
      </c>
      <c r="D35" s="73">
        <v>302.1</v>
      </c>
      <c r="E35" s="68">
        <f t="shared" si="0"/>
        <v>402.80000000000007</v>
      </c>
    </row>
    <row r="36" spans="1:5" ht="16.5">
      <c r="A36" s="19" t="s">
        <v>19</v>
      </c>
      <c r="B36" s="20" t="s">
        <v>26</v>
      </c>
      <c r="C36" s="78">
        <f>C6</f>
        <v>55110.1</v>
      </c>
      <c r="D36" s="78">
        <f>D6</f>
        <v>60610.909999999996</v>
      </c>
      <c r="E36" s="68">
        <f t="shared" si="0"/>
        <v>109.98149159591435</v>
      </c>
    </row>
    <row r="37" spans="1:5" ht="16.5">
      <c r="A37" s="41" t="s">
        <v>27</v>
      </c>
      <c r="B37" s="20" t="s">
        <v>28</v>
      </c>
      <c r="C37" s="78">
        <f>C38+C42</f>
        <v>46548.6</v>
      </c>
      <c r="D37" s="78">
        <f>D38</f>
        <v>45844.9</v>
      </c>
      <c r="E37" s="68">
        <f t="shared" si="0"/>
        <v>98.48824669270397</v>
      </c>
    </row>
    <row r="38" spans="1:5" ht="45">
      <c r="A38" s="25" t="s">
        <v>29</v>
      </c>
      <c r="B38" s="20" t="s">
        <v>30</v>
      </c>
      <c r="C38" s="78">
        <f>C39+C40+C41+C43</f>
        <v>29514.5</v>
      </c>
      <c r="D38" s="78">
        <f>D39+D40+D41+D42+D43</f>
        <v>45844.9</v>
      </c>
      <c r="E38" s="68">
        <f t="shared" si="0"/>
        <v>155.33009198868353</v>
      </c>
    </row>
    <row r="39" spans="1:5" ht="30">
      <c r="A39" s="26" t="s">
        <v>103</v>
      </c>
      <c r="B39" s="23" t="s">
        <v>117</v>
      </c>
      <c r="C39" s="79">
        <v>11365.9</v>
      </c>
      <c r="D39" s="80" t="s">
        <v>145</v>
      </c>
      <c r="E39" s="68">
        <f t="shared" si="0"/>
        <v>99.97888420626612</v>
      </c>
    </row>
    <row r="40" spans="1:5" ht="30">
      <c r="A40" s="26" t="s">
        <v>104</v>
      </c>
      <c r="B40" s="23" t="s">
        <v>118</v>
      </c>
      <c r="C40" s="79">
        <v>1219.4</v>
      </c>
      <c r="D40" s="80" t="s">
        <v>146</v>
      </c>
      <c r="E40" s="72">
        <f t="shared" si="0"/>
        <v>86.05871740200098</v>
      </c>
    </row>
    <row r="41" spans="1:5" ht="30">
      <c r="A41" s="27" t="s">
        <v>31</v>
      </c>
      <c r="B41" s="23" t="s">
        <v>107</v>
      </c>
      <c r="C41" s="79">
        <v>16929.2</v>
      </c>
      <c r="D41" s="79">
        <v>16918.6</v>
      </c>
      <c r="E41" s="72">
        <f t="shared" si="0"/>
        <v>99.93738629114192</v>
      </c>
    </row>
    <row r="42" spans="1:5" ht="58.5">
      <c r="A42" s="27" t="s">
        <v>108</v>
      </c>
      <c r="B42" s="23" t="s">
        <v>109</v>
      </c>
      <c r="C42" s="81">
        <v>17034.1</v>
      </c>
      <c r="D42" s="81">
        <v>16513.4</v>
      </c>
      <c r="E42" s="72">
        <f t="shared" si="0"/>
        <v>96.9431904239144</v>
      </c>
    </row>
    <row r="43" spans="1:5" ht="16.5">
      <c r="A43" s="27" t="s">
        <v>113</v>
      </c>
      <c r="B43" s="23" t="s">
        <v>114</v>
      </c>
      <c r="C43" s="81"/>
      <c r="D43" s="81"/>
      <c r="E43" s="72"/>
    </row>
    <row r="44" spans="1:5" ht="16.5">
      <c r="A44" s="42" t="s">
        <v>32</v>
      </c>
      <c r="B44" s="21" t="s">
        <v>33</v>
      </c>
      <c r="C44" s="82">
        <f>C37+C6</f>
        <v>101658.7</v>
      </c>
      <c r="D44" s="82">
        <f>D6+D37</f>
        <v>106455.81</v>
      </c>
      <c r="E44" s="83">
        <f t="shared" si="0"/>
        <v>104.71883862374789</v>
      </c>
    </row>
    <row r="45" spans="1:5" ht="16.5">
      <c r="A45" s="43"/>
      <c r="B45" s="28"/>
      <c r="C45" s="10"/>
      <c r="D45" s="10"/>
      <c r="E45" s="10"/>
    </row>
    <row r="46" spans="1:5" ht="30" customHeight="1">
      <c r="A46" s="45" t="s">
        <v>49</v>
      </c>
      <c r="B46" s="46"/>
      <c r="C46" s="47"/>
      <c r="D46" s="47"/>
      <c r="E46" s="47"/>
    </row>
    <row r="47" spans="1:5" ht="30" customHeight="1">
      <c r="A47" s="84" t="s">
        <v>155</v>
      </c>
      <c r="B47" s="24"/>
      <c r="C47" s="89">
        <f>C79</f>
        <v>102523.42000000001</v>
      </c>
      <c r="D47" s="89">
        <f>D79</f>
        <v>101239</v>
      </c>
      <c r="E47" s="86">
        <v>98.7</v>
      </c>
    </row>
    <row r="48" spans="1:5" ht="16.5">
      <c r="A48" s="48" t="s">
        <v>50</v>
      </c>
      <c r="B48" s="49" t="s">
        <v>51</v>
      </c>
      <c r="C48" s="90">
        <f>C49+C50+C51+C52</f>
        <v>13169.300000000001</v>
      </c>
      <c r="D48" s="90">
        <f>D49+D50+D51+D52</f>
        <v>13015.8</v>
      </c>
      <c r="E48" s="91">
        <f aca="true" t="shared" si="2" ref="E48:E79">D48/C48*100</f>
        <v>98.83441033312323</v>
      </c>
    </row>
    <row r="49" spans="1:5" ht="57">
      <c r="A49" s="50" t="s">
        <v>52</v>
      </c>
      <c r="B49" s="51" t="s">
        <v>53</v>
      </c>
      <c r="C49" s="91"/>
      <c r="D49" s="91"/>
      <c r="E49" s="92"/>
    </row>
    <row r="50" spans="1:5" ht="16.5">
      <c r="A50" s="50">
        <v>7</v>
      </c>
      <c r="B50" s="51" t="s">
        <v>54</v>
      </c>
      <c r="C50" s="92">
        <v>12664.1</v>
      </c>
      <c r="D50" s="93" t="s">
        <v>149</v>
      </c>
      <c r="E50" s="92">
        <f>D50/C50*100</f>
        <v>98.80686349602419</v>
      </c>
    </row>
    <row r="51" spans="1:5" ht="16.5">
      <c r="A51" s="52" t="s">
        <v>112</v>
      </c>
      <c r="B51" s="51" t="s">
        <v>111</v>
      </c>
      <c r="C51" s="92"/>
      <c r="D51" s="94"/>
      <c r="E51" s="92"/>
    </row>
    <row r="52" spans="1:5" ht="15">
      <c r="A52" s="52" t="s">
        <v>55</v>
      </c>
      <c r="B52" s="53" t="s">
        <v>56</v>
      </c>
      <c r="C52" s="92">
        <v>505.2</v>
      </c>
      <c r="D52" s="95" t="s">
        <v>148</v>
      </c>
      <c r="E52" s="92">
        <f t="shared" si="2"/>
        <v>99.5249406175772</v>
      </c>
    </row>
    <row r="53" spans="1:5" ht="15">
      <c r="A53" s="54" t="s">
        <v>57</v>
      </c>
      <c r="B53" s="55" t="s">
        <v>58</v>
      </c>
      <c r="C53" s="91">
        <f>C54</f>
        <v>1219.4</v>
      </c>
      <c r="D53" s="91" t="str">
        <f>D54</f>
        <v>1049,4</v>
      </c>
      <c r="E53" s="91">
        <f t="shared" si="2"/>
        <v>86.05871740200098</v>
      </c>
    </row>
    <row r="54" spans="1:5" ht="29.25">
      <c r="A54" s="52" t="s">
        <v>59</v>
      </c>
      <c r="B54" s="53" t="s">
        <v>60</v>
      </c>
      <c r="C54" s="92">
        <v>1219.4</v>
      </c>
      <c r="D54" s="95" t="s">
        <v>146</v>
      </c>
      <c r="E54" s="92">
        <f t="shared" si="2"/>
        <v>86.05871740200098</v>
      </c>
    </row>
    <row r="55" spans="1:5" ht="30">
      <c r="A55" s="56" t="s">
        <v>61</v>
      </c>
      <c r="B55" s="55" t="s">
        <v>62</v>
      </c>
      <c r="C55" s="91">
        <f>C56</f>
        <v>0</v>
      </c>
      <c r="D55" s="91">
        <f>D56</f>
        <v>0</v>
      </c>
      <c r="E55" s="91"/>
    </row>
    <row r="56" spans="1:5" ht="57">
      <c r="A56" s="57" t="s">
        <v>63</v>
      </c>
      <c r="B56" s="53" t="s">
        <v>120</v>
      </c>
      <c r="C56" s="92"/>
      <c r="D56" s="92"/>
      <c r="E56" s="92"/>
    </row>
    <row r="57" spans="1:5" ht="15">
      <c r="A57" s="54" t="s">
        <v>64</v>
      </c>
      <c r="B57" s="55" t="s">
        <v>65</v>
      </c>
      <c r="C57" s="91">
        <f>C58+C59</f>
        <v>17861.22</v>
      </c>
      <c r="D57" s="91">
        <f>D58+D59</f>
        <v>17340.5</v>
      </c>
      <c r="E57" s="91">
        <f t="shared" si="2"/>
        <v>97.08463363644812</v>
      </c>
    </row>
    <row r="58" spans="1:5" ht="15">
      <c r="A58" s="52" t="s">
        <v>66</v>
      </c>
      <c r="B58" s="53" t="s">
        <v>67</v>
      </c>
      <c r="C58" s="92">
        <v>17705.22</v>
      </c>
      <c r="D58" s="92">
        <v>17184.5</v>
      </c>
      <c r="E58" s="92">
        <f t="shared" si="2"/>
        <v>97.05894645759837</v>
      </c>
    </row>
    <row r="59" spans="1:5" ht="29.25">
      <c r="A59" s="52" t="s">
        <v>68</v>
      </c>
      <c r="B59" s="53" t="s">
        <v>69</v>
      </c>
      <c r="C59" s="92">
        <v>156</v>
      </c>
      <c r="D59" s="92">
        <v>156</v>
      </c>
      <c r="E59" s="92">
        <f t="shared" si="2"/>
        <v>100</v>
      </c>
    </row>
    <row r="60" spans="1:5" ht="15">
      <c r="A60" s="58" t="s">
        <v>70</v>
      </c>
      <c r="B60" s="55" t="s">
        <v>71</v>
      </c>
      <c r="C60" s="91">
        <f>C62+C63+C61</f>
        <v>56823.90000000001</v>
      </c>
      <c r="D60" s="91">
        <f>D62+D63+D61</f>
        <v>56409.100000000006</v>
      </c>
      <c r="E60" s="91">
        <f t="shared" si="2"/>
        <v>99.27002546463723</v>
      </c>
    </row>
    <row r="61" spans="1:5" ht="15">
      <c r="A61" s="59" t="s">
        <v>105</v>
      </c>
      <c r="B61" s="53" t="s">
        <v>106</v>
      </c>
      <c r="C61" s="92">
        <v>1009.4</v>
      </c>
      <c r="D61" s="92">
        <v>1009.4</v>
      </c>
      <c r="E61" s="91">
        <f t="shared" si="2"/>
        <v>100</v>
      </c>
    </row>
    <row r="62" spans="1:5" ht="15">
      <c r="A62" s="59" t="s">
        <v>72</v>
      </c>
      <c r="B62" s="53" t="s">
        <v>73</v>
      </c>
      <c r="C62" s="92">
        <v>8342.1</v>
      </c>
      <c r="D62" s="92">
        <v>8342.1</v>
      </c>
      <c r="E62" s="91">
        <f t="shared" si="2"/>
        <v>100</v>
      </c>
    </row>
    <row r="63" spans="1:5" ht="15">
      <c r="A63" s="59" t="s">
        <v>121</v>
      </c>
      <c r="B63" s="53" t="s">
        <v>74</v>
      </c>
      <c r="C63" s="91">
        <f>C65+C66+C64+C67+C68+C69+C70</f>
        <v>47472.40000000001</v>
      </c>
      <c r="D63" s="91">
        <f>D65+D66+D64+D67+D68+D69+D70</f>
        <v>47057.600000000006</v>
      </c>
      <c r="E63" s="92">
        <f t="shared" si="2"/>
        <v>99.1262291352449</v>
      </c>
    </row>
    <row r="64" spans="1:5" ht="15">
      <c r="A64" s="59" t="s">
        <v>122</v>
      </c>
      <c r="B64" s="53" t="s">
        <v>74</v>
      </c>
      <c r="C64" s="92">
        <v>1904.3</v>
      </c>
      <c r="D64" s="92">
        <v>1581.3</v>
      </c>
      <c r="E64" s="92">
        <f t="shared" si="2"/>
        <v>83.03838680880114</v>
      </c>
    </row>
    <row r="65" spans="1:5" ht="29.25">
      <c r="A65" s="59" t="s">
        <v>123</v>
      </c>
      <c r="B65" s="53" t="s">
        <v>74</v>
      </c>
      <c r="C65" s="92">
        <v>34614.9</v>
      </c>
      <c r="D65" s="92">
        <v>34614.9</v>
      </c>
      <c r="E65" s="92">
        <f t="shared" si="2"/>
        <v>100</v>
      </c>
    </row>
    <row r="66" spans="1:5" ht="15">
      <c r="A66" s="59" t="s">
        <v>124</v>
      </c>
      <c r="B66" s="53" t="s">
        <v>74</v>
      </c>
      <c r="C66" s="92">
        <v>8946.7</v>
      </c>
      <c r="D66" s="92">
        <v>8946.7</v>
      </c>
      <c r="E66" s="92">
        <f t="shared" si="2"/>
        <v>100</v>
      </c>
    </row>
    <row r="67" spans="1:5" ht="15">
      <c r="A67" s="59" t="s">
        <v>125</v>
      </c>
      <c r="B67" s="53" t="s">
        <v>74</v>
      </c>
      <c r="C67" s="92"/>
      <c r="D67" s="92"/>
      <c r="E67" s="92"/>
    </row>
    <row r="68" spans="1:5" ht="29.25">
      <c r="A68" s="59" t="s">
        <v>134</v>
      </c>
      <c r="B68" s="53" t="s">
        <v>74</v>
      </c>
      <c r="C68" s="92">
        <v>1495.7</v>
      </c>
      <c r="D68" s="92">
        <v>1485</v>
      </c>
      <c r="E68" s="92">
        <f t="shared" si="2"/>
        <v>99.28461589891022</v>
      </c>
    </row>
    <row r="69" spans="1:5" ht="15">
      <c r="A69" s="59" t="s">
        <v>133</v>
      </c>
      <c r="B69" s="53" t="s">
        <v>74</v>
      </c>
      <c r="C69" s="92"/>
      <c r="D69" s="92"/>
      <c r="E69" s="92"/>
    </row>
    <row r="70" spans="1:5" ht="29.25">
      <c r="A70" s="59" t="s">
        <v>126</v>
      </c>
      <c r="B70" s="53" t="s">
        <v>74</v>
      </c>
      <c r="C70" s="92">
        <v>510.8</v>
      </c>
      <c r="D70" s="92">
        <v>429.7</v>
      </c>
      <c r="E70" s="92">
        <f t="shared" si="2"/>
        <v>84.1229444009397</v>
      </c>
    </row>
    <row r="71" spans="1:5" ht="30">
      <c r="A71" s="60" t="s">
        <v>75</v>
      </c>
      <c r="B71" s="55" t="s">
        <v>76</v>
      </c>
      <c r="C71" s="91">
        <f>C72</f>
        <v>13041.6</v>
      </c>
      <c r="D71" s="91" t="str">
        <f>D72</f>
        <v>13016,5</v>
      </c>
      <c r="E71" s="91">
        <f t="shared" si="2"/>
        <v>99.80753895227579</v>
      </c>
    </row>
    <row r="72" spans="1:5" ht="15">
      <c r="A72" s="61" t="s">
        <v>77</v>
      </c>
      <c r="B72" s="53" t="s">
        <v>78</v>
      </c>
      <c r="C72" s="92">
        <v>13041.6</v>
      </c>
      <c r="D72" s="95" t="s">
        <v>150</v>
      </c>
      <c r="E72" s="92">
        <f t="shared" si="2"/>
        <v>99.80753895227579</v>
      </c>
    </row>
    <row r="73" spans="1:5" ht="15">
      <c r="A73" s="60" t="s">
        <v>79</v>
      </c>
      <c r="B73" s="62" t="s">
        <v>80</v>
      </c>
      <c r="C73" s="91">
        <f>C74</f>
        <v>408</v>
      </c>
      <c r="D73" s="91" t="str">
        <f>D74</f>
        <v>407,7</v>
      </c>
      <c r="E73" s="91">
        <f t="shared" si="2"/>
        <v>99.92647058823529</v>
      </c>
    </row>
    <row r="74" spans="1:5" ht="15">
      <c r="A74" s="61" t="s">
        <v>81</v>
      </c>
      <c r="B74" s="63" t="s">
        <v>82</v>
      </c>
      <c r="C74" s="92">
        <v>408</v>
      </c>
      <c r="D74" s="95" t="s">
        <v>151</v>
      </c>
      <c r="E74" s="92">
        <f t="shared" si="2"/>
        <v>99.92647058823529</v>
      </c>
    </row>
    <row r="75" spans="1:5" ht="15">
      <c r="A75" s="60" t="s">
        <v>83</v>
      </c>
      <c r="B75" s="55" t="s">
        <v>84</v>
      </c>
      <c r="C75" s="91">
        <f>C76+C77</f>
        <v>0</v>
      </c>
      <c r="D75" s="91">
        <f>D76+D77</f>
        <v>0</v>
      </c>
      <c r="E75" s="91"/>
    </row>
    <row r="76" spans="1:5" ht="30" customHeight="1">
      <c r="A76" s="61" t="s">
        <v>85</v>
      </c>
      <c r="B76" s="53" t="s">
        <v>86</v>
      </c>
      <c r="C76" s="92"/>
      <c r="D76" s="92"/>
      <c r="E76" s="91"/>
    </row>
    <row r="77" spans="1:5" ht="15">
      <c r="A77" s="61" t="s">
        <v>116</v>
      </c>
      <c r="B77" s="53" t="s">
        <v>115</v>
      </c>
      <c r="C77" s="92"/>
      <c r="D77" s="92"/>
      <c r="E77" s="92"/>
    </row>
    <row r="78" spans="1:5" ht="30">
      <c r="A78" s="60" t="s">
        <v>87</v>
      </c>
      <c r="B78" s="55" t="s">
        <v>88</v>
      </c>
      <c r="C78" s="91"/>
      <c r="D78" s="91"/>
      <c r="E78" s="92"/>
    </row>
    <row r="79" spans="1:5" ht="15">
      <c r="A79" s="64" t="s">
        <v>89</v>
      </c>
      <c r="B79" s="55" t="s">
        <v>90</v>
      </c>
      <c r="C79" s="91">
        <f>C48+C55+C57+C60+C71+C73+C75+C53+C78</f>
        <v>102523.42000000001</v>
      </c>
      <c r="D79" s="91">
        <f>D48+D55+D57+D60+D71+D73+D75+D53+D78</f>
        <v>101239</v>
      </c>
      <c r="E79" s="91">
        <f t="shared" si="2"/>
        <v>98.74719356806473</v>
      </c>
    </row>
    <row r="80" spans="1:5" ht="30">
      <c r="A80" s="64" t="s">
        <v>91</v>
      </c>
      <c r="B80" s="55" t="s">
        <v>90</v>
      </c>
      <c r="C80" s="91">
        <f>C44-C79</f>
        <v>-864.7200000000157</v>
      </c>
      <c r="D80" s="91">
        <f>D44-D79</f>
        <v>5216.809999999998</v>
      </c>
      <c r="E80" s="91"/>
    </row>
    <row r="81" spans="1:2" ht="15.75">
      <c r="A81" s="1"/>
      <c r="B81" s="11"/>
    </row>
    <row r="82" spans="1:5" ht="15.75" customHeight="1">
      <c r="A82" s="99"/>
      <c r="B82" s="99"/>
      <c r="C82" s="99"/>
      <c r="D82" s="99"/>
      <c r="E82" s="99"/>
    </row>
    <row r="83" spans="1:5" ht="15.75">
      <c r="A83" s="1"/>
      <c r="B83" s="11"/>
      <c r="D83" s="98"/>
      <c r="E83" s="98"/>
    </row>
    <row r="84" spans="1:2" ht="15.75">
      <c r="A84" s="1"/>
      <c r="B84" s="12"/>
    </row>
    <row r="85" spans="1:2" ht="15.75">
      <c r="A85" s="1" t="s">
        <v>127</v>
      </c>
      <c r="B85" s="12"/>
    </row>
    <row r="86" spans="1:2" ht="15.75">
      <c r="A86" s="1"/>
      <c r="B86" s="12"/>
    </row>
    <row r="87" spans="1:5" ht="15.75">
      <c r="A87" s="1"/>
      <c r="B87" s="12"/>
      <c r="D87" s="98"/>
      <c r="E87" s="98"/>
    </row>
    <row r="88" spans="1:2" ht="15.75">
      <c r="A88" s="1"/>
      <c r="B88" s="12"/>
    </row>
    <row r="89" spans="1:2" ht="15.75">
      <c r="A89" s="1"/>
      <c r="B89" s="12"/>
    </row>
    <row r="90" spans="1:2" ht="15.75">
      <c r="A90" s="1"/>
      <c r="B90" s="12"/>
    </row>
    <row r="91" spans="1:2" ht="15.75">
      <c r="A91" s="1"/>
      <c r="B91" s="12"/>
    </row>
  </sheetData>
  <sheetProtection/>
  <mergeCells count="5">
    <mergeCell ref="A2:E2"/>
    <mergeCell ref="D1:E1"/>
    <mergeCell ref="D83:E83"/>
    <mergeCell ref="D87:E87"/>
    <mergeCell ref="A82:E82"/>
  </mergeCells>
  <printOptions horizontalCentered="1"/>
  <pageMargins left="0" right="0" top="0" bottom="0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Budgets_7</dc:creator>
  <cp:keywords/>
  <dc:description/>
  <cp:lastModifiedBy>COMP1</cp:lastModifiedBy>
  <cp:lastPrinted>2023-03-16T13:13:11Z</cp:lastPrinted>
  <dcterms:created xsi:type="dcterms:W3CDTF">2000-02-28T11:40:05Z</dcterms:created>
  <dcterms:modified xsi:type="dcterms:W3CDTF">2023-05-02T06:39:23Z</dcterms:modified>
  <cp:category/>
  <cp:version/>
  <cp:contentType/>
  <cp:contentStatus/>
</cp:coreProperties>
</file>