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схема" sheetId="1" r:id="rId1"/>
  </sheets>
  <definedNames>
    <definedName name="_xlnm.Print_Titles" localSheetId="0">'схема'!$4:$4</definedName>
  </definedNames>
  <calcPr fullCalcOnLoad="1"/>
</workbook>
</file>

<file path=xl/sharedStrings.xml><?xml version="1.0" encoding="utf-8"?>
<sst xmlns="http://schemas.openxmlformats.org/spreadsheetml/2006/main" count="157" uniqueCount="146">
  <si>
    <t>Наименование показателей</t>
  </si>
  <si>
    <t>Д О Х О Д 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</si>
  <si>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</si>
  <si>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</si>
  <si>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</si>
  <si>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</si>
  <si>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Налоги на совокупный доход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</si>
  <si>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</si>
  <si>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</si>
  <si>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000 1 05 01010 01 0000 110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</si>
  <si>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</si>
  <si>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</si>
  <si>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Налоги на имущество</t>
  </si>
  <si>
    <t>000 1 06 00000 00 0000 000</t>
  </si>
  <si>
    <t>000 1 11 00000 00 0000 000</t>
  </si>
  <si>
    <t>Штрафные санкции, возмещение ущерба</t>
  </si>
  <si>
    <t xml:space="preserve">000 1 16 00000 00 0000 000 </t>
  </si>
  <si>
    <t>Прочие неналоговые доходы</t>
  </si>
  <si>
    <t>000 1 17 00000 00 0000 000</t>
  </si>
  <si>
    <t>Итого собственных доходов</t>
  </si>
  <si>
    <t>000 1 11 05030 00 0000 120</t>
  </si>
  <si>
    <t>000 1 01 02000 01 0000 110</t>
  </si>
  <si>
    <t>000 1 11 05010 00 0000 120</t>
  </si>
  <si>
    <t>Невыясненные поступления</t>
  </si>
  <si>
    <t>Доходы от использования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</si>
  <si>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 от продажи права на заключение договоров аренды указанных земельных участков</t>
  </si>
  <si>
    <t>X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</si>
  <si>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</si>
  <si>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</si>
  <si>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</si>
  <si>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</si>
  <si>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от других бюджетов бюджетной системы Российской Федерации</t>
  </si>
  <si>
    <t>Всего доходов</t>
  </si>
  <si>
    <t>000 8 50 00000 00 0000 000</t>
  </si>
  <si>
    <t>Доходы от сдачи в аренду имущества, находящегося в оперативном управлении муниципальных органов государственной власти, органов местного самоуправления , государственных внебюджетных фондов и созданных ими  учреждений и в хозяйственном ведении  муниципальных унитарных предприятий</t>
  </si>
  <si>
    <t>Доходы от продажи материальных и нематериальных активов</t>
  </si>
  <si>
    <t>000 1 14 00000 00 0000 000</t>
  </si>
  <si>
    <t>Доходы от продажи земельных участков</t>
  </si>
  <si>
    <t>Код отчетности</t>
  </si>
  <si>
    <t>000 1 14 06000 00 0000 430</t>
  </si>
  <si>
    <t>Доходы от оказания платных услуг и компенсации затрат</t>
  </si>
  <si>
    <t>000 1 13 00000 00 0000 000</t>
  </si>
  <si>
    <t>% исполнения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</si>
  <si>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предприяий, в том числе казенных)</t>
  </si>
  <si>
    <t>000 1 14 02000 00 000 000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</si>
  <si>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</si>
  <si>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000 1 11 05020 00 0000 120</t>
  </si>
  <si>
    <t>Р А С Х О Д Ы</t>
  </si>
  <si>
    <t>Общегосударственные вопросы</t>
  </si>
  <si>
    <t>01 00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</si>
  <si>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</si>
  <si>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 xml:space="preserve">01 03 </t>
  </si>
  <si>
    <t>01 04</t>
  </si>
  <si>
    <t>Другие общегосударственные вопросы</t>
  </si>
  <si>
    <t>01 13</t>
  </si>
  <si>
    <t>Национальная оборона</t>
  </si>
  <si>
    <t>02  00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</si>
  <si>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</si>
  <si>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</si>
  <si>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</si>
  <si>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</si>
  <si>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</si>
  <si>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</si>
  <si>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04 00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</si>
  <si>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</si>
  <si>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</si>
  <si>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</si>
  <si>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</si>
  <si>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</si>
  <si>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</si>
  <si>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05 02</t>
  </si>
  <si>
    <t>05 03</t>
  </si>
  <si>
    <t>Культура, кинематография, средства массовой информации</t>
  </si>
  <si>
    <t>08 00</t>
  </si>
  <si>
    <t>08 01</t>
  </si>
  <si>
    <t>Социальная политика</t>
  </si>
  <si>
    <t>Социальное обеспечение населения</t>
  </si>
  <si>
    <t>10 03</t>
  </si>
  <si>
    <t>Физическая культура и спорт</t>
  </si>
  <si>
    <t>11 00</t>
  </si>
  <si>
    <t>Физическая культура</t>
  </si>
  <si>
    <t>11 01</t>
  </si>
  <si>
    <t>Обслуживание государственного внутреннего и муниципального долга</t>
  </si>
  <si>
    <t>13 01</t>
  </si>
  <si>
    <t>Итого расходов</t>
  </si>
  <si>
    <t>Х</t>
  </si>
  <si>
    <t>Дефицит бюджета  со знаком (-), профицит бюджета со знаком "+"</t>
  </si>
  <si>
    <t>Прочие доходы</t>
  </si>
  <si>
    <t>000 1 13 01995 00 0000 130</t>
  </si>
  <si>
    <t>Налог на имущество физических лиц</t>
  </si>
  <si>
    <t>000 1 06 01030 13 0000 110</t>
  </si>
  <si>
    <t>000 1 03 00000 00 0000 000</t>
  </si>
  <si>
    <t>Земельный налог</t>
  </si>
  <si>
    <t>000 1 06 06030 00 0000 110</t>
  </si>
  <si>
    <t>000 1 06 06040 00 0000 110</t>
  </si>
  <si>
    <t xml:space="preserve">Прочие доходы от компенсации затрат </t>
  </si>
  <si>
    <t>Дотации  бюджетам поселений на выравнивание бюджетной обеспеченности</t>
  </si>
  <si>
    <t>жилищное хозяйство</t>
  </si>
  <si>
    <t>05 01</t>
  </si>
  <si>
    <t>Приложение №1  к решению Собрания представителей ГП "Поселок Воротынск"        от                №</t>
  </si>
  <si>
    <t>000 2 02 20000 00 0000 151</t>
  </si>
  <si>
    <t>Межбюджетные трансферты,передаваемые бюджетам для компенсации дополнительных расходов, возникших в результате решений, принятых органами власти другого уровня.</t>
  </si>
  <si>
    <t>000 2 02 40000 00 0000 151</t>
  </si>
  <si>
    <t>000 1 13 02065 00 0000 130</t>
  </si>
  <si>
    <t>01 07</t>
  </si>
  <si>
    <t>Проведение выборов</t>
  </si>
  <si>
    <t>Прочие безвозмездные поступления</t>
  </si>
  <si>
    <t>000 2 07 05000 00 0000 151</t>
  </si>
  <si>
    <t>11 05</t>
  </si>
  <si>
    <t>Массовый спорт областные</t>
  </si>
  <si>
    <t>000 2 02 1000 00 0000 151</t>
  </si>
  <si>
    <t>000 2 02 30000 00 0000 151</t>
  </si>
  <si>
    <t>03 14</t>
  </si>
  <si>
    <t>Благоустройство  в том числе:</t>
  </si>
  <si>
    <t>Уличное освещение</t>
  </si>
  <si>
    <t>Субсидии бюджетным автономным учреждениям</t>
  </si>
  <si>
    <t>Формированиекомфортной гордской среды</t>
  </si>
  <si>
    <t>Комплексное развитие  сельских территорий</t>
  </si>
  <si>
    <t>Прочие мероприятия по благоустройстве городских округов и поселений</t>
  </si>
  <si>
    <t xml:space="preserve">             </t>
  </si>
  <si>
    <t xml:space="preserve">000 1 17 05 00000 00 0000 180 </t>
  </si>
  <si>
    <t>000 1 1715 00000 00 0000 180</t>
  </si>
  <si>
    <t>Инициативные платежи</t>
  </si>
  <si>
    <t>Перерасчеты по отмененным налогам</t>
  </si>
  <si>
    <t>000 109 00000 00 0000 110</t>
  </si>
  <si>
    <t xml:space="preserve">Обеспечение финансовой устойчивости </t>
  </si>
  <si>
    <t>Развитие общественной инфраструктуры-основанных на местных инициативах</t>
  </si>
  <si>
    <t>000 1 06 01000 00 0000 000</t>
  </si>
  <si>
    <t>000 1 06 06000 00 0000 000</t>
  </si>
  <si>
    <t>План                            на 2023 год</t>
  </si>
  <si>
    <t xml:space="preserve">Исполнено      за 2023г           </t>
  </si>
  <si>
    <t>Исполнение бюджета ГП "Поселок Воротынск"  за 2023 год                              тыс.руб.</t>
  </si>
  <si>
    <t>17348</t>
  </si>
  <si>
    <t>Налог на профессиональный доход</t>
  </si>
  <si>
    <t>Земельный налог, взимаемый с физ.лиц</t>
  </si>
  <si>
    <t>Земельный налог, взимаемый с организаций</t>
  </si>
  <si>
    <t xml:space="preserve">Субвенции бюджетам поселений на осуществление первичного воинского учета </t>
  </si>
  <si>
    <t>10 01</t>
  </si>
  <si>
    <t>Дворец культуры</t>
  </si>
  <si>
    <t>Библиотека</t>
  </si>
  <si>
    <t>Центральный аппарат</t>
  </si>
  <si>
    <t>Функционирование высших исполнительных органов государственной власти, субъектов Российской Федерации,местных администраций, глава администрации</t>
  </si>
  <si>
    <t>Поддержка коммунального хозяйства (сети)</t>
  </si>
  <si>
    <t>10 06</t>
  </si>
  <si>
    <t>Другие вопросы в социальной политике</t>
  </si>
  <si>
    <t>Налоги на товары(работы,услуги) реализуемые на территории РФ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</si>
</sst>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10"/>
      <name val="Arial Narrow"/>
      <family val="2"/>
    </font>
    <font>
      <sz val="12"/>
      <name val="Arial Narrow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sz val="14"/>
      <name val="Arial Narrow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" fontId="7" fillId="0" borderId="10" xfId="59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vertical="center"/>
    </xf>
    <xf numFmtId="4" fontId="7" fillId="0" borderId="13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/>
    </xf>
    <xf numFmtId="0" fontId="7" fillId="0" borderId="15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/>
    </xf>
    <xf numFmtId="0" fontId="7" fillId="0" borderId="15" xfId="0" applyFont="1" applyBorder="1" applyAlignment="1">
      <alignment wrapText="1"/>
    </xf>
    <xf numFmtId="2" fontId="7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wrapText="1"/>
    </xf>
    <xf numFmtId="4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4" fontId="7" fillId="0" borderId="19" xfId="0" applyNumberFormat="1" applyFont="1" applyBorder="1" applyAlignment="1">
      <alignment/>
    </xf>
    <xf numFmtId="0" fontId="6" fillId="0" borderId="2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49" fontId="6" fillId="0" borderId="13" xfId="0" applyNumberFormat="1" applyFont="1" applyBorder="1" applyAlignment="1">
      <alignment horizontal="center"/>
    </xf>
    <xf numFmtId="4" fontId="6" fillId="33" borderId="13" xfId="0" applyNumberFormat="1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/>
    </xf>
    <xf numFmtId="4" fontId="7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75" zoomScaleNormal="75" zoomScalePageLayoutView="0" workbookViewId="0" topLeftCell="A1">
      <pane ySplit="4" topLeftCell="A65" activePane="bottomLeft" state="frozen"/>
      <selection pane="topLeft" activeCell="A1" sqref="A1"/>
      <selection pane="bottomLeft" activeCell="D42" sqref="D42"/>
    </sheetView>
  </sheetViews>
  <sheetFormatPr defaultColWidth="9.00390625" defaultRowHeight="12.75"/>
  <cols>
    <col min="1" max="1" width="47.00390625" style="0" customWidth="1"/>
    <col min="2" max="2" width="26.00390625" style="3" customWidth="1"/>
    <col min="3" max="3" width="19.375" style="0" customWidth="1"/>
    <col min="4" max="4" width="18.625" style="0" customWidth="1"/>
    <col min="5" max="5" width="19.25390625" style="0" customWidth="1"/>
  </cols>
  <sheetData>
    <row r="1" spans="4:5" ht="65.25" customHeight="1">
      <c r="D1" s="79" t="s">
        <v>99</v>
      </c>
      <c r="E1" s="79"/>
    </row>
    <row r="2" spans="1:5" ht="31.5" customHeight="1" thickBot="1">
      <c r="A2" s="78" t="s">
        <v>131</v>
      </c>
      <c r="B2" s="78"/>
      <c r="C2" s="78"/>
      <c r="D2" s="78"/>
      <c r="E2" s="78"/>
    </row>
    <row r="3" spans="1:5" ht="1.5" customHeight="1" hidden="1" thickBot="1">
      <c r="A3" s="77"/>
      <c r="B3" s="5"/>
      <c r="C3" s="69"/>
      <c r="D3" s="69"/>
      <c r="E3" s="69"/>
    </row>
    <row r="4" spans="1:5" ht="114" customHeight="1">
      <c r="A4" s="73" t="s">
        <v>0</v>
      </c>
      <c r="B4" s="74" t="s">
        <v>38</v>
      </c>
      <c r="C4" s="75" t="s">
        <v>129</v>
      </c>
      <c r="D4" s="76" t="s">
        <v>130</v>
      </c>
      <c r="E4" s="76" t="s">
        <v>42</v>
      </c>
    </row>
    <row r="5" spans="1:5" ht="22.5" customHeight="1">
      <c r="A5" s="6" t="s">
        <v>1</v>
      </c>
      <c r="B5" s="7" t="s">
        <v>2</v>
      </c>
      <c r="C5" s="8">
        <f>C8+C6+C9+C13+C20+C24+C27+C30+C31+C19</f>
        <v>67162</v>
      </c>
      <c r="D5" s="8">
        <f>D8+D6+D9+D13+D20+D19+D27+D30+D31+D24</f>
        <v>85780.18</v>
      </c>
      <c r="E5" s="9">
        <f aca="true" t="shared" si="0" ref="E5:E42">D5/C5*100</f>
        <v>127.72130073553495</v>
      </c>
    </row>
    <row r="6" spans="1:5" ht="15.75">
      <c r="A6" s="10" t="s">
        <v>3</v>
      </c>
      <c r="B6" s="11" t="s">
        <v>4</v>
      </c>
      <c r="C6" s="12">
        <f>C7</f>
        <v>14180</v>
      </c>
      <c r="D6" s="12" t="str">
        <f>D7</f>
        <v>17348</v>
      </c>
      <c r="E6" s="13">
        <f t="shared" si="0"/>
        <v>122.34132581100141</v>
      </c>
    </row>
    <row r="7" spans="1:5" ht="22.5" customHeight="1" thickBot="1">
      <c r="A7" s="14" t="s">
        <v>5</v>
      </c>
      <c r="B7" s="11" t="s">
        <v>21</v>
      </c>
      <c r="C7" s="15">
        <v>14180</v>
      </c>
      <c r="D7" s="16" t="s">
        <v>132</v>
      </c>
      <c r="E7" s="13">
        <f t="shared" si="0"/>
        <v>122.34132581100141</v>
      </c>
    </row>
    <row r="8" spans="1:5" ht="32.25" thickBot="1">
      <c r="A8" s="17" t="s">
        <v>145</v>
      </c>
      <c r="B8" s="11" t="s">
        <v>91</v>
      </c>
      <c r="C8" s="18">
        <v>1430</v>
      </c>
      <c r="D8" s="18">
        <v>1654.3</v>
      </c>
      <c r="E8" s="13">
        <f t="shared" si="0"/>
        <v>115.6853146853147</v>
      </c>
    </row>
    <row r="9" spans="1:5" ht="24" customHeight="1">
      <c r="A9" s="19" t="s">
        <v>6</v>
      </c>
      <c r="B9" s="20" t="s">
        <v>7</v>
      </c>
      <c r="C9" s="18">
        <v>17400</v>
      </c>
      <c r="D9" s="18">
        <v>23999</v>
      </c>
      <c r="E9" s="13">
        <f t="shared" si="0"/>
        <v>137.92528735632183</v>
      </c>
    </row>
    <row r="10" spans="1:5" ht="47.25">
      <c r="A10" s="21" t="s">
        <v>8</v>
      </c>
      <c r="B10" s="20" t="s">
        <v>9</v>
      </c>
      <c r="C10" s="18">
        <v>13900</v>
      </c>
      <c r="D10" s="16">
        <v>21716.2</v>
      </c>
      <c r="E10" s="13">
        <f t="shared" si="0"/>
        <v>156.23165467625898</v>
      </c>
    </row>
    <row r="11" spans="1:5" ht="63">
      <c r="A11" s="19" t="s">
        <v>10</v>
      </c>
      <c r="B11" s="22" t="s">
        <v>11</v>
      </c>
      <c r="C11" s="18">
        <v>3500</v>
      </c>
      <c r="D11" s="18">
        <v>2282.5</v>
      </c>
      <c r="E11" s="13">
        <f t="shared" si="0"/>
        <v>65.21428571428571</v>
      </c>
    </row>
    <row r="12" spans="1:5" ht="15.75">
      <c r="A12" s="19" t="s">
        <v>133</v>
      </c>
      <c r="B12" s="22"/>
      <c r="C12" s="18"/>
      <c r="D12" s="18"/>
      <c r="E12" s="13"/>
    </row>
    <row r="13" spans="1:5" ht="15.75">
      <c r="A13" s="19" t="s">
        <v>12</v>
      </c>
      <c r="B13" s="23" t="s">
        <v>13</v>
      </c>
      <c r="C13" s="16">
        <f>C15+C16</f>
        <v>24337</v>
      </c>
      <c r="D13" s="16">
        <f>D14+D16</f>
        <v>36990.5</v>
      </c>
      <c r="E13" s="13">
        <f t="shared" si="0"/>
        <v>151.9928503924066</v>
      </c>
    </row>
    <row r="14" spans="1:5" ht="15.75">
      <c r="A14" s="19" t="s">
        <v>89</v>
      </c>
      <c r="B14" s="23" t="s">
        <v>127</v>
      </c>
      <c r="C14" s="16">
        <v>4000</v>
      </c>
      <c r="D14" s="16">
        <v>3298</v>
      </c>
      <c r="E14" s="13">
        <f aca="true" t="shared" si="1" ref="E14:E20">D14/C14*100</f>
        <v>82.45</v>
      </c>
    </row>
    <row r="15" spans="1:5" ht="15.75">
      <c r="A15" s="19" t="s">
        <v>89</v>
      </c>
      <c r="B15" s="23" t="s">
        <v>90</v>
      </c>
      <c r="C15" s="16">
        <v>4000</v>
      </c>
      <c r="D15" s="16">
        <v>3298</v>
      </c>
      <c r="E15" s="13">
        <f t="shared" si="1"/>
        <v>82.45</v>
      </c>
    </row>
    <row r="16" spans="1:5" ht="31.5">
      <c r="A16" s="19" t="s">
        <v>92</v>
      </c>
      <c r="B16" s="24" t="s">
        <v>128</v>
      </c>
      <c r="C16" s="25">
        <f>C17+C18</f>
        <v>20337</v>
      </c>
      <c r="D16" s="25">
        <f>D17+D18</f>
        <v>33692.5</v>
      </c>
      <c r="E16" s="13">
        <f t="shared" si="1"/>
        <v>165.6709445837636</v>
      </c>
    </row>
    <row r="17" spans="1:5" ht="26.25" customHeight="1">
      <c r="A17" s="19" t="s">
        <v>135</v>
      </c>
      <c r="B17" s="20" t="s">
        <v>93</v>
      </c>
      <c r="C17" s="18">
        <v>14537</v>
      </c>
      <c r="D17" s="16">
        <v>25218.8</v>
      </c>
      <c r="E17" s="13">
        <f t="shared" si="1"/>
        <v>173.48008529958037</v>
      </c>
    </row>
    <row r="18" spans="1:5" s="2" customFormat="1" ht="15.75">
      <c r="A18" s="19" t="s">
        <v>134</v>
      </c>
      <c r="B18" s="20" t="s">
        <v>94</v>
      </c>
      <c r="C18" s="26">
        <v>5800</v>
      </c>
      <c r="D18" s="26">
        <v>8473.7</v>
      </c>
      <c r="E18" s="13">
        <f t="shared" si="1"/>
        <v>146.098275862069</v>
      </c>
    </row>
    <row r="19" spans="1:5" s="2" customFormat="1" ht="15.75">
      <c r="A19" s="19" t="s">
        <v>123</v>
      </c>
      <c r="B19" s="20" t="s">
        <v>124</v>
      </c>
      <c r="C19" s="26"/>
      <c r="D19" s="26">
        <v>-0.02</v>
      </c>
      <c r="E19" s="13"/>
    </row>
    <row r="20" spans="1:5" ht="47.25">
      <c r="A20" s="21" t="s">
        <v>24</v>
      </c>
      <c r="B20" s="20" t="s">
        <v>14</v>
      </c>
      <c r="C20" s="16">
        <f>C22+C23+C21</f>
        <v>3370</v>
      </c>
      <c r="D20" s="16">
        <f>D22+D23+D21</f>
        <v>2147.4</v>
      </c>
      <c r="E20" s="13">
        <f t="shared" si="1"/>
        <v>63.72106824925816</v>
      </c>
    </row>
    <row r="21" spans="1:5" ht="94.5">
      <c r="A21" s="21" t="s">
        <v>25</v>
      </c>
      <c r="B21" s="27" t="s">
        <v>22</v>
      </c>
      <c r="C21" s="18">
        <v>1600</v>
      </c>
      <c r="D21" s="16">
        <v>464.4</v>
      </c>
      <c r="E21" s="13">
        <f t="shared" si="0"/>
        <v>29.025000000000002</v>
      </c>
    </row>
    <row r="22" spans="1:5" ht="126">
      <c r="A22" s="21" t="s">
        <v>45</v>
      </c>
      <c r="B22" s="27" t="s">
        <v>46</v>
      </c>
      <c r="C22" s="18">
        <v>1700</v>
      </c>
      <c r="D22" s="16">
        <v>1583</v>
      </c>
      <c r="E22" s="13">
        <f t="shared" si="0"/>
        <v>93.11764705882352</v>
      </c>
    </row>
    <row r="23" spans="1:5" ht="126">
      <c r="A23" s="21" t="s">
        <v>34</v>
      </c>
      <c r="B23" s="27" t="s">
        <v>20</v>
      </c>
      <c r="C23" s="18">
        <v>70</v>
      </c>
      <c r="D23" s="16">
        <v>100</v>
      </c>
      <c r="E23" s="13">
        <f t="shared" si="0"/>
        <v>142.85714285714286</v>
      </c>
    </row>
    <row r="24" spans="1:5" ht="31.5">
      <c r="A24" s="28" t="s">
        <v>40</v>
      </c>
      <c r="B24" s="20" t="s">
        <v>41</v>
      </c>
      <c r="C24" s="18">
        <f>C26+C25</f>
        <v>0</v>
      </c>
      <c r="D24" s="18">
        <f>D26+D25</f>
        <v>89.7</v>
      </c>
      <c r="E24" s="13"/>
    </row>
    <row r="25" spans="1:5" ht="15.75">
      <c r="A25" s="21" t="s">
        <v>87</v>
      </c>
      <c r="B25" s="20" t="s">
        <v>88</v>
      </c>
      <c r="C25" s="18"/>
      <c r="D25" s="18"/>
      <c r="E25" s="13"/>
    </row>
    <row r="26" spans="1:5" ht="15.75">
      <c r="A26" s="21" t="s">
        <v>95</v>
      </c>
      <c r="B26" s="20" t="s">
        <v>103</v>
      </c>
      <c r="C26" s="18"/>
      <c r="D26" s="16">
        <v>89.7</v>
      </c>
      <c r="E26" s="13"/>
    </row>
    <row r="27" spans="1:5" ht="31.5">
      <c r="A27" s="28" t="s">
        <v>35</v>
      </c>
      <c r="B27" s="20" t="s">
        <v>36</v>
      </c>
      <c r="C27" s="18">
        <f>C28+C29</f>
        <v>6170</v>
      </c>
      <c r="D27" s="16">
        <f>D28+D29</f>
        <v>3259.8</v>
      </c>
      <c r="E27" s="13">
        <f>D27/C27*100</f>
        <v>52.83306320907618</v>
      </c>
    </row>
    <row r="28" spans="1:5" ht="126">
      <c r="A28" s="21" t="s">
        <v>43</v>
      </c>
      <c r="B28" s="20" t="s">
        <v>44</v>
      </c>
      <c r="C28" s="18">
        <v>3000</v>
      </c>
      <c r="D28" s="16">
        <v>1836</v>
      </c>
      <c r="E28" s="13">
        <f t="shared" si="0"/>
        <v>61.199999999999996</v>
      </c>
    </row>
    <row r="29" spans="1:5" ht="15.75">
      <c r="A29" s="21" t="s">
        <v>37</v>
      </c>
      <c r="B29" s="20" t="s">
        <v>39</v>
      </c>
      <c r="C29" s="18">
        <v>3170</v>
      </c>
      <c r="D29" s="16">
        <v>1423.8</v>
      </c>
      <c r="E29" s="13">
        <f>D29/C29*100</f>
        <v>44.91482649842271</v>
      </c>
    </row>
    <row r="30" spans="1:5" ht="15.75">
      <c r="A30" s="28" t="s">
        <v>15</v>
      </c>
      <c r="B30" s="20" t="s">
        <v>16</v>
      </c>
      <c r="C30" s="18">
        <v>50</v>
      </c>
      <c r="D30" s="16"/>
      <c r="E30" s="13">
        <f t="shared" si="0"/>
        <v>0</v>
      </c>
    </row>
    <row r="31" spans="1:5" ht="15.75">
      <c r="A31" s="28" t="s">
        <v>17</v>
      </c>
      <c r="B31" s="27" t="s">
        <v>18</v>
      </c>
      <c r="C31" s="18">
        <f>C32+C33</f>
        <v>225</v>
      </c>
      <c r="D31" s="18">
        <f>D32+D33</f>
        <v>291.5</v>
      </c>
      <c r="E31" s="13">
        <f t="shared" si="0"/>
        <v>129.55555555555554</v>
      </c>
    </row>
    <row r="32" spans="1:5" ht="15.75">
      <c r="A32" s="21" t="s">
        <v>23</v>
      </c>
      <c r="B32" s="27" t="s">
        <v>120</v>
      </c>
      <c r="C32" s="18">
        <v>150</v>
      </c>
      <c r="D32" s="18">
        <v>246</v>
      </c>
      <c r="E32" s="13">
        <v>0</v>
      </c>
    </row>
    <row r="33" spans="1:5" ht="15.75">
      <c r="A33" s="21" t="s">
        <v>122</v>
      </c>
      <c r="B33" s="27" t="s">
        <v>121</v>
      </c>
      <c r="C33" s="18">
        <v>75</v>
      </c>
      <c r="D33" s="18">
        <v>45.5</v>
      </c>
      <c r="E33" s="13">
        <f t="shared" si="0"/>
        <v>60.66666666666667</v>
      </c>
    </row>
    <row r="34" spans="1:5" ht="15.75">
      <c r="A34" s="29" t="s">
        <v>19</v>
      </c>
      <c r="B34" s="30" t="s">
        <v>26</v>
      </c>
      <c r="C34" s="31">
        <f>C5</f>
        <v>67162</v>
      </c>
      <c r="D34" s="31">
        <f>D5</f>
        <v>85780.18</v>
      </c>
      <c r="E34" s="13">
        <f t="shared" si="0"/>
        <v>127.72130073553495</v>
      </c>
    </row>
    <row r="35" spans="1:5" ht="15.75">
      <c r="A35" s="32" t="s">
        <v>27</v>
      </c>
      <c r="B35" s="30" t="s">
        <v>28</v>
      </c>
      <c r="C35" s="31">
        <f>C36+C40</f>
        <v>43393.51</v>
      </c>
      <c r="D35" s="31">
        <f>D36</f>
        <v>42623.4</v>
      </c>
      <c r="E35" s="13">
        <f t="shared" si="0"/>
        <v>98.22528760637248</v>
      </c>
    </row>
    <row r="36" spans="1:5" ht="47.25">
      <c r="A36" s="33" t="s">
        <v>29</v>
      </c>
      <c r="B36" s="30" t="s">
        <v>30</v>
      </c>
      <c r="C36" s="31">
        <f>C37+C38+C39+C41</f>
        <v>32224.2</v>
      </c>
      <c r="D36" s="31">
        <f>D37+D38+D39+D40+D41</f>
        <v>42623.4</v>
      </c>
      <c r="E36" s="13">
        <f t="shared" si="0"/>
        <v>132.27139851416015</v>
      </c>
    </row>
    <row r="37" spans="1:5" ht="31.5">
      <c r="A37" s="34" t="s">
        <v>96</v>
      </c>
      <c r="B37" s="30" t="s">
        <v>110</v>
      </c>
      <c r="C37" s="31">
        <v>11369.3</v>
      </c>
      <c r="D37" s="35">
        <v>11330.2</v>
      </c>
      <c r="E37" s="13">
        <f t="shared" si="0"/>
        <v>99.65609140404423</v>
      </c>
    </row>
    <row r="38" spans="1:5" ht="31.5">
      <c r="A38" s="34" t="s">
        <v>136</v>
      </c>
      <c r="B38" s="30" t="s">
        <v>111</v>
      </c>
      <c r="C38" s="31">
        <v>1355.2</v>
      </c>
      <c r="D38" s="35">
        <v>932.4</v>
      </c>
      <c r="E38" s="13">
        <f t="shared" si="0"/>
        <v>68.80165289256198</v>
      </c>
    </row>
    <row r="39" spans="1:5" ht="31.5">
      <c r="A39" s="34" t="s">
        <v>31</v>
      </c>
      <c r="B39" s="30" t="s">
        <v>100</v>
      </c>
      <c r="C39" s="35">
        <v>19499.7</v>
      </c>
      <c r="D39" s="35">
        <v>19191.4</v>
      </c>
      <c r="E39" s="13">
        <f t="shared" si="0"/>
        <v>98.41895003512874</v>
      </c>
    </row>
    <row r="40" spans="1:5" ht="63">
      <c r="A40" s="34" t="s">
        <v>101</v>
      </c>
      <c r="B40" s="30" t="s">
        <v>102</v>
      </c>
      <c r="C40" s="31">
        <v>11169.31</v>
      </c>
      <c r="D40" s="31">
        <v>11169.4</v>
      </c>
      <c r="E40" s="13">
        <f t="shared" si="0"/>
        <v>100.00080577940804</v>
      </c>
    </row>
    <row r="41" spans="1:5" ht="15.75">
      <c r="A41" s="34" t="s">
        <v>106</v>
      </c>
      <c r="B41" s="30" t="s">
        <v>107</v>
      </c>
      <c r="C41" s="31"/>
      <c r="D41" s="31"/>
      <c r="E41" s="13"/>
    </row>
    <row r="42" spans="1:5" ht="15.75">
      <c r="A42" s="36" t="s">
        <v>32</v>
      </c>
      <c r="B42" s="7" t="s">
        <v>33</v>
      </c>
      <c r="C42" s="37">
        <f>C35+C5</f>
        <v>110555.51000000001</v>
      </c>
      <c r="D42" s="37">
        <f>D5+D35-0.68</f>
        <v>128402.9</v>
      </c>
      <c r="E42" s="38">
        <f t="shared" si="0"/>
        <v>116.14337449123973</v>
      </c>
    </row>
    <row r="43" spans="1:5" ht="15.75">
      <c r="A43" s="39"/>
      <c r="B43" s="39"/>
      <c r="C43" s="40"/>
      <c r="D43" s="40"/>
      <c r="E43" s="40"/>
    </row>
    <row r="44" spans="1:5" ht="30" customHeight="1">
      <c r="A44" s="41" t="s">
        <v>47</v>
      </c>
      <c r="B44" s="41"/>
      <c r="C44" s="42"/>
      <c r="D44" s="42"/>
      <c r="E44" s="42"/>
    </row>
    <row r="45" spans="1:5" ht="15.75">
      <c r="A45" s="43" t="s">
        <v>48</v>
      </c>
      <c r="B45" s="44" t="s">
        <v>49</v>
      </c>
      <c r="C45" s="45">
        <f>C46+C47+C49+C50+C48</f>
        <v>17181.2</v>
      </c>
      <c r="D45" s="45">
        <f>D46+D47+D49+D50+D48</f>
        <v>14869.810000000001</v>
      </c>
      <c r="E45" s="9">
        <f aca="true" t="shared" si="2" ref="E45:E79">D45/C45*100</f>
        <v>86.54698158452263</v>
      </c>
    </row>
    <row r="46" spans="1:5" ht="63">
      <c r="A46" s="46" t="s">
        <v>50</v>
      </c>
      <c r="B46" s="47" t="s">
        <v>51</v>
      </c>
      <c r="C46" s="8"/>
      <c r="D46" s="48"/>
      <c r="E46" s="13" t="e">
        <f>D46/C46*100</f>
        <v>#DIV/0!</v>
      </c>
    </row>
    <row r="47" spans="1:5" ht="15.75">
      <c r="A47" s="46" t="s">
        <v>140</v>
      </c>
      <c r="B47" s="47" t="s">
        <v>52</v>
      </c>
      <c r="C47" s="16">
        <v>15495.78</v>
      </c>
      <c r="D47" s="49">
        <v>13263.45</v>
      </c>
      <c r="E47" s="13">
        <f>D47/C47*100</f>
        <v>85.59394880412603</v>
      </c>
    </row>
    <row r="48" spans="1:5" ht="63">
      <c r="A48" s="46" t="s">
        <v>141</v>
      </c>
      <c r="B48" s="47" t="s">
        <v>52</v>
      </c>
      <c r="C48" s="16">
        <v>1166.7</v>
      </c>
      <c r="D48" s="49">
        <v>1166.7</v>
      </c>
      <c r="E48" s="13"/>
    </row>
    <row r="49" spans="1:5" ht="15.75">
      <c r="A49" s="50" t="s">
        <v>105</v>
      </c>
      <c r="B49" s="47" t="s">
        <v>104</v>
      </c>
      <c r="C49" s="16"/>
      <c r="D49" s="49"/>
      <c r="E49" s="13" t="e">
        <f>D49/C49*100</f>
        <v>#DIV/0!</v>
      </c>
    </row>
    <row r="50" spans="1:5" ht="15.75">
      <c r="A50" s="50" t="s">
        <v>53</v>
      </c>
      <c r="B50" s="51" t="s">
        <v>54</v>
      </c>
      <c r="C50" s="16">
        <v>518.72</v>
      </c>
      <c r="D50" s="52">
        <v>439.66</v>
      </c>
      <c r="E50" s="13">
        <f t="shared" si="2"/>
        <v>84.75863664404687</v>
      </c>
    </row>
    <row r="51" spans="1:5" ht="15.75">
      <c r="A51" s="53" t="s">
        <v>55</v>
      </c>
      <c r="B51" s="54" t="s">
        <v>56</v>
      </c>
      <c r="C51" s="8">
        <v>1355.2</v>
      </c>
      <c r="D51" s="48">
        <v>932.37</v>
      </c>
      <c r="E51" s="9">
        <f t="shared" si="2"/>
        <v>68.79943919716646</v>
      </c>
    </row>
    <row r="52" spans="1:5" ht="31.5">
      <c r="A52" s="50" t="s">
        <v>57</v>
      </c>
      <c r="B52" s="51" t="s">
        <v>58</v>
      </c>
      <c r="C52" s="16">
        <v>1355.2</v>
      </c>
      <c r="D52" s="52">
        <v>932.37</v>
      </c>
      <c r="E52" s="13">
        <f t="shared" si="2"/>
        <v>68.79943919716646</v>
      </c>
    </row>
    <row r="53" spans="1:5" ht="31.5">
      <c r="A53" s="55" t="s">
        <v>59</v>
      </c>
      <c r="B53" s="54" t="s">
        <v>60</v>
      </c>
      <c r="C53" s="56">
        <f>C54</f>
        <v>0</v>
      </c>
      <c r="D53" s="57">
        <f>D54</f>
        <v>0</v>
      </c>
      <c r="E53" s="9" t="e">
        <f t="shared" si="2"/>
        <v>#DIV/0!</v>
      </c>
    </row>
    <row r="54" spans="1:5" ht="47.25">
      <c r="A54" s="58" t="s">
        <v>61</v>
      </c>
      <c r="B54" s="51" t="s">
        <v>112</v>
      </c>
      <c r="C54" s="59"/>
      <c r="D54" s="60"/>
      <c r="E54" s="13" t="e">
        <f t="shared" si="2"/>
        <v>#DIV/0!</v>
      </c>
    </row>
    <row r="55" spans="1:5" ht="15.75">
      <c r="A55" s="53" t="s">
        <v>62</v>
      </c>
      <c r="B55" s="54" t="s">
        <v>63</v>
      </c>
      <c r="C55" s="37">
        <f>C56+C57</f>
        <v>14007.77</v>
      </c>
      <c r="D55" s="61">
        <f>D56+D57</f>
        <v>13546</v>
      </c>
      <c r="E55" s="9">
        <f t="shared" si="2"/>
        <v>96.70347242994424</v>
      </c>
    </row>
    <row r="56" spans="1:5" ht="15.75">
      <c r="A56" s="50" t="s">
        <v>64</v>
      </c>
      <c r="B56" s="51" t="s">
        <v>65</v>
      </c>
      <c r="C56" s="16">
        <v>13208.6</v>
      </c>
      <c r="D56" s="52">
        <v>13192.4</v>
      </c>
      <c r="E56" s="13">
        <f t="shared" si="2"/>
        <v>99.87735263389004</v>
      </c>
    </row>
    <row r="57" spans="1:5" ht="31.5">
      <c r="A57" s="50" t="s">
        <v>66</v>
      </c>
      <c r="B57" s="51" t="s">
        <v>67</v>
      </c>
      <c r="C57" s="16">
        <v>799.17</v>
      </c>
      <c r="D57" s="52">
        <v>353.6</v>
      </c>
      <c r="E57" s="13">
        <f t="shared" si="2"/>
        <v>44.24590512656882</v>
      </c>
    </row>
    <row r="58" spans="1:5" ht="15.75">
      <c r="A58" s="62" t="s">
        <v>68</v>
      </c>
      <c r="B58" s="54" t="s">
        <v>69</v>
      </c>
      <c r="C58" s="37">
        <f>C60+C61+C59</f>
        <v>69465.11</v>
      </c>
      <c r="D58" s="61">
        <f>D60+D61+D59</f>
        <v>68025.54</v>
      </c>
      <c r="E58" s="9">
        <f t="shared" si="2"/>
        <v>97.92763590239761</v>
      </c>
    </row>
    <row r="59" spans="1:5" ht="15.75">
      <c r="A59" s="63" t="s">
        <v>97</v>
      </c>
      <c r="B59" s="51" t="s">
        <v>98</v>
      </c>
      <c r="C59" s="18">
        <v>1035</v>
      </c>
      <c r="D59" s="64">
        <v>1034.9</v>
      </c>
      <c r="E59" s="9">
        <f t="shared" si="2"/>
        <v>99.99033816425121</v>
      </c>
    </row>
    <row r="60" spans="1:5" ht="15.75">
      <c r="A60" s="63" t="s">
        <v>142</v>
      </c>
      <c r="B60" s="51" t="s">
        <v>70</v>
      </c>
      <c r="C60" s="16">
        <v>14490.6</v>
      </c>
      <c r="D60" s="52">
        <v>14343.9</v>
      </c>
      <c r="E60" s="9">
        <f t="shared" si="2"/>
        <v>98.98761956026665</v>
      </c>
    </row>
    <row r="61" spans="1:5" ht="15.75">
      <c r="A61" s="63" t="s">
        <v>113</v>
      </c>
      <c r="B61" s="51" t="s">
        <v>71</v>
      </c>
      <c r="C61" s="37">
        <f>C63+C64+C62+C65+C66+C67+C68</f>
        <v>53939.51</v>
      </c>
      <c r="D61" s="61">
        <f>D63+D64+D62+D65+D66+D67+D68</f>
        <v>52646.740000000005</v>
      </c>
      <c r="E61" s="13">
        <f t="shared" si="2"/>
        <v>97.60329672998513</v>
      </c>
    </row>
    <row r="62" spans="1:5" ht="15.75">
      <c r="A62" s="63" t="s">
        <v>114</v>
      </c>
      <c r="B62" s="51" t="s">
        <v>71</v>
      </c>
      <c r="C62" s="16">
        <v>2311.41</v>
      </c>
      <c r="D62" s="52">
        <v>1775.5</v>
      </c>
      <c r="E62" s="13">
        <f t="shared" si="2"/>
        <v>76.81458503683899</v>
      </c>
    </row>
    <row r="63" spans="1:5" ht="31.5">
      <c r="A63" s="63" t="s">
        <v>115</v>
      </c>
      <c r="B63" s="51" t="s">
        <v>71</v>
      </c>
      <c r="C63" s="16">
        <v>43000</v>
      </c>
      <c r="D63" s="52">
        <v>43000</v>
      </c>
      <c r="E63" s="13">
        <f t="shared" si="2"/>
        <v>100</v>
      </c>
    </row>
    <row r="64" spans="1:5" ht="15.75">
      <c r="A64" s="63" t="s">
        <v>116</v>
      </c>
      <c r="B64" s="51" t="s">
        <v>71</v>
      </c>
      <c r="C64" s="16">
        <v>6615.7</v>
      </c>
      <c r="D64" s="52">
        <v>6599.04</v>
      </c>
      <c r="E64" s="13">
        <f t="shared" si="2"/>
        <v>99.74817479631785</v>
      </c>
    </row>
    <row r="65" spans="1:5" ht="15.75">
      <c r="A65" s="63" t="s">
        <v>117</v>
      </c>
      <c r="B65" s="51" t="s">
        <v>71</v>
      </c>
      <c r="C65" s="16"/>
      <c r="D65" s="52"/>
      <c r="E65" s="13" t="e">
        <f t="shared" si="2"/>
        <v>#DIV/0!</v>
      </c>
    </row>
    <row r="66" spans="1:5" ht="31.5">
      <c r="A66" s="63" t="s">
        <v>126</v>
      </c>
      <c r="B66" s="51" t="s">
        <v>71</v>
      </c>
      <c r="C66" s="16">
        <v>1761.8</v>
      </c>
      <c r="D66" s="52">
        <v>1190.9</v>
      </c>
      <c r="E66" s="13">
        <f t="shared" si="2"/>
        <v>67.59564082188672</v>
      </c>
    </row>
    <row r="67" spans="1:5" ht="15.75">
      <c r="A67" s="63" t="s">
        <v>125</v>
      </c>
      <c r="B67" s="51" t="s">
        <v>71</v>
      </c>
      <c r="C67" s="16"/>
      <c r="D67" s="52"/>
      <c r="E67" s="13" t="e">
        <f t="shared" si="2"/>
        <v>#DIV/0!</v>
      </c>
    </row>
    <row r="68" spans="1:5" ht="31.5">
      <c r="A68" s="63" t="s">
        <v>118</v>
      </c>
      <c r="B68" s="51" t="s">
        <v>71</v>
      </c>
      <c r="C68" s="16">
        <v>250.6</v>
      </c>
      <c r="D68" s="52">
        <v>81.3</v>
      </c>
      <c r="E68" s="13">
        <f t="shared" si="2"/>
        <v>32.44213886671987</v>
      </c>
    </row>
    <row r="69" spans="1:5" ht="31.5">
      <c r="A69" s="65" t="s">
        <v>72</v>
      </c>
      <c r="B69" s="54" t="s">
        <v>73</v>
      </c>
      <c r="C69" s="8">
        <f>C71+C70</f>
        <v>13985.67</v>
      </c>
      <c r="D69" s="48">
        <f>D71+D70</f>
        <v>13637.789999999999</v>
      </c>
      <c r="E69" s="9">
        <f t="shared" si="2"/>
        <v>97.51259682231884</v>
      </c>
    </row>
    <row r="70" spans="1:5" ht="15.75">
      <c r="A70" s="66" t="s">
        <v>138</v>
      </c>
      <c r="B70" s="54" t="s">
        <v>74</v>
      </c>
      <c r="C70" s="18">
        <v>12050</v>
      </c>
      <c r="D70" s="52">
        <v>11811.38</v>
      </c>
      <c r="E70" s="9">
        <f t="shared" si="2"/>
        <v>98.01975103734439</v>
      </c>
    </row>
    <row r="71" spans="1:5" ht="15.75">
      <c r="A71" s="66" t="s">
        <v>139</v>
      </c>
      <c r="B71" s="51" t="s">
        <v>74</v>
      </c>
      <c r="C71" s="16">
        <v>1935.67</v>
      </c>
      <c r="D71" s="52">
        <v>1826.41</v>
      </c>
      <c r="E71" s="13">
        <f t="shared" si="2"/>
        <v>94.35544281824897</v>
      </c>
    </row>
    <row r="72" spans="1:5" ht="15.75">
      <c r="A72" s="66" t="s">
        <v>75</v>
      </c>
      <c r="B72" s="67" t="s">
        <v>137</v>
      </c>
      <c r="C72" s="18">
        <v>450</v>
      </c>
      <c r="D72" s="16">
        <v>449.5</v>
      </c>
      <c r="E72" s="9">
        <f t="shared" si="2"/>
        <v>99.8888888888889</v>
      </c>
    </row>
    <row r="73" spans="1:5" ht="15.75">
      <c r="A73" s="66" t="s">
        <v>76</v>
      </c>
      <c r="B73" s="67" t="s">
        <v>77</v>
      </c>
      <c r="C73" s="16">
        <v>42.4</v>
      </c>
      <c r="D73" s="16">
        <v>41.2</v>
      </c>
      <c r="E73" s="13">
        <f t="shared" si="2"/>
        <v>97.16981132075473</v>
      </c>
    </row>
    <row r="74" spans="1:5" ht="15.75">
      <c r="A74" s="66" t="s">
        <v>144</v>
      </c>
      <c r="B74" s="67" t="s">
        <v>143</v>
      </c>
      <c r="C74" s="16">
        <v>100</v>
      </c>
      <c r="D74" s="16">
        <v>64.03</v>
      </c>
      <c r="E74" s="13"/>
    </row>
    <row r="75" spans="1:5" ht="15.75">
      <c r="A75" s="65" t="s">
        <v>78</v>
      </c>
      <c r="B75" s="54" t="s">
        <v>79</v>
      </c>
      <c r="C75" s="37">
        <f>C76+C77</f>
        <v>50</v>
      </c>
      <c r="D75" s="37">
        <f>D76+D77</f>
        <v>9.2</v>
      </c>
      <c r="E75" s="9">
        <f t="shared" si="2"/>
        <v>18.4</v>
      </c>
    </row>
    <row r="76" spans="1:5" ht="30" customHeight="1">
      <c r="A76" s="66" t="s">
        <v>80</v>
      </c>
      <c r="B76" s="51" t="s">
        <v>81</v>
      </c>
      <c r="C76" s="16">
        <v>50</v>
      </c>
      <c r="D76" s="16">
        <v>9.2</v>
      </c>
      <c r="E76" s="9">
        <f t="shared" si="2"/>
        <v>18.4</v>
      </c>
    </row>
    <row r="77" spans="1:5" ht="15.75">
      <c r="A77" s="66" t="s">
        <v>109</v>
      </c>
      <c r="B77" s="51" t="s">
        <v>108</v>
      </c>
      <c r="C77" s="16"/>
      <c r="D77" s="16"/>
      <c r="E77" s="13"/>
    </row>
    <row r="78" spans="1:5" ht="31.5">
      <c r="A78" s="65" t="s">
        <v>82</v>
      </c>
      <c r="B78" s="54" t="s">
        <v>83</v>
      </c>
      <c r="C78" s="8"/>
      <c r="D78" s="8"/>
      <c r="E78" s="13"/>
    </row>
    <row r="79" spans="1:5" ht="15.75">
      <c r="A79" s="68" t="s">
        <v>84</v>
      </c>
      <c r="B79" s="54" t="s">
        <v>85</v>
      </c>
      <c r="C79" s="37">
        <f>C45+C51+C55+C58+C69+C72+C73+C74+C75+C77-0.36</f>
        <v>116636.98999999999</v>
      </c>
      <c r="D79" s="37">
        <f>D45+D51+D55+D58+D69+D72+D73+D74+D75+D77+0.01</f>
        <v>111575.44999999998</v>
      </c>
      <c r="E79" s="9">
        <f t="shared" si="2"/>
        <v>95.66043328107145</v>
      </c>
    </row>
    <row r="80" spans="1:5" ht="31.5">
      <c r="A80" s="68" t="s">
        <v>86</v>
      </c>
      <c r="B80" s="54" t="s">
        <v>85</v>
      </c>
      <c r="C80" s="37"/>
      <c r="D80" s="37">
        <f>D42-D79</f>
        <v>16827.45000000001</v>
      </c>
      <c r="E80" s="9"/>
    </row>
    <row r="81" spans="1:5" ht="18">
      <c r="A81" s="70"/>
      <c r="B81" s="71"/>
      <c r="C81" s="72"/>
      <c r="D81" s="72"/>
      <c r="E81" s="72"/>
    </row>
    <row r="82" spans="1:5" ht="15.75" customHeight="1">
      <c r="A82" s="81"/>
      <c r="B82" s="81"/>
      <c r="C82" s="81"/>
      <c r="D82" s="81"/>
      <c r="E82" s="81"/>
    </row>
    <row r="83" spans="1:5" ht="15.75">
      <c r="A83" s="1"/>
      <c r="B83" s="4"/>
      <c r="D83" s="80"/>
      <c r="E83" s="80"/>
    </row>
    <row r="84" spans="1:2" ht="15.75">
      <c r="A84" s="1"/>
      <c r="B84" s="5"/>
    </row>
    <row r="85" spans="1:2" ht="15.75">
      <c r="A85" s="1" t="s">
        <v>119</v>
      </c>
      <c r="B85" s="5"/>
    </row>
    <row r="86" spans="1:2" ht="15.75">
      <c r="A86" s="1"/>
      <c r="B86" s="5"/>
    </row>
    <row r="87" spans="1:5" ht="15.75">
      <c r="A87" s="1"/>
      <c r="B87" s="5"/>
      <c r="D87" s="80"/>
      <c r="E87" s="80"/>
    </row>
    <row r="88" spans="1:2" ht="15.75">
      <c r="A88" s="1"/>
      <c r="B88" s="5"/>
    </row>
    <row r="89" spans="1:2" ht="15.75">
      <c r="A89" s="1"/>
      <c r="B89" s="5"/>
    </row>
    <row r="90" spans="1:2" ht="15.75">
      <c r="A90" s="1"/>
      <c r="B90" s="5"/>
    </row>
    <row r="91" spans="1:2" ht="15.75">
      <c r="A91" s="1"/>
      <c r="B91" s="5"/>
    </row>
  </sheetData>
  <sheetProtection/>
  <mergeCells count="5">
    <mergeCell ref="A2:E2"/>
    <mergeCell ref="D1:E1"/>
    <mergeCell ref="D83:E83"/>
    <mergeCell ref="D87:E87"/>
    <mergeCell ref="A82:E82"/>
  </mergeCells>
  <printOptions horizontalCentered="1"/>
  <pageMargins left="0" right="0" top="0.1968503937007874" bottom="0.1968503937007874" header="0.11811023622047245" footer="0.1181102362204724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Budgets_7</dc:creator>
  <cp:keywords/>
  <dc:description/>
  <cp:lastModifiedBy>COMP1</cp:lastModifiedBy>
  <cp:lastPrinted>2024-01-30T06:25:40Z</cp:lastPrinted>
  <dcterms:created xsi:type="dcterms:W3CDTF">2000-02-28T11:40:05Z</dcterms:created>
  <dcterms:modified xsi:type="dcterms:W3CDTF">2024-04-04T14:43:10Z</dcterms:modified>
  <cp:category/>
  <cp:version/>
  <cp:contentType/>
  <cp:contentStatus/>
</cp:coreProperties>
</file>